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tabRatio="931" firstSheet="1" activeTab="1"/>
  </bookViews>
  <sheets>
    <sheet name="Добор. для кровли" sheetId="1" r:id="rId1"/>
    <sheet name="Металлический сайдинг" sheetId="12" r:id="rId2"/>
  </sheets>
  <definedNames>
    <definedName name="Z_8174227E_8ECC_45E2_97A5_AFB7679DCCA3_.wvu.Cols" localSheetId="0" hidden="1">'Добор. для кровли'!$Q:$S</definedName>
    <definedName name="Z_8174227E_8ECC_45E2_97A5_AFB7679DCCA3_.wvu.PrintArea" localSheetId="0" hidden="1">'Добор. для кровли'!$A$1:$S$63</definedName>
    <definedName name="Z_8174227E_8ECC_45E2_97A5_AFB7679DCCA3_.wvu.PrintArea" localSheetId="1" hidden="1">'Металлический сайдинг'!$A$1:$O$41</definedName>
    <definedName name="_xlnm.Print_Area" localSheetId="0">'Добор. для кровли'!$A$1:$S$63</definedName>
    <definedName name="_xlnm.Print_Area" localSheetId="1">'Металлический сайдинг'!$A$1:$O$79</definedName>
  </definedNames>
  <calcPr calcId="124519"/>
  <customWorkbookViews>
    <customWorkbookView name="user - Личное представление" guid="{8174227E-8ECC-45E2-97A5-AFB7679DCCA3}" mergeInterval="0" personalView="1" maximized="1" xWindow="1" yWindow="1" windowWidth="1280" windowHeight="570" tabRatio="931" activeSheetId="6"/>
  </customWorkbookViews>
</workbook>
</file>

<file path=xl/calcChain.xml><?xml version="1.0" encoding="utf-8"?>
<calcChain xmlns="http://schemas.openxmlformats.org/spreadsheetml/2006/main">
  <c r="L11" i="12"/>
  <c r="K49"/>
  <c r="F49" l="1"/>
  <c r="Q42" s="1"/>
  <c r="R42"/>
  <c r="F74" l="1"/>
  <c r="K74"/>
  <c r="K68"/>
  <c r="K62"/>
  <c r="F62"/>
  <c r="K56"/>
  <c r="F56"/>
  <c r="K50"/>
  <c r="F50"/>
  <c r="M47" i="1"/>
  <c r="I47"/>
  <c r="E47"/>
  <c r="M41"/>
  <c r="I41"/>
  <c r="E41"/>
  <c r="M35"/>
  <c r="I35"/>
  <c r="E35"/>
  <c r="M29"/>
  <c r="I29"/>
  <c r="E29"/>
  <c r="M23"/>
  <c r="I23"/>
  <c r="E23"/>
  <c r="M17"/>
  <c r="I17"/>
  <c r="E17"/>
  <c r="M11"/>
  <c r="I11"/>
  <c r="E11"/>
  <c r="F68" i="12" l="1"/>
  <c r="I11"/>
  <c r="F11"/>
</calcChain>
</file>

<file path=xl/sharedStrings.xml><?xml version="1.0" encoding="utf-8"?>
<sst xmlns="http://schemas.openxmlformats.org/spreadsheetml/2006/main" count="60" uniqueCount="51">
  <si>
    <t>ООО "ВЕЛЕС"</t>
  </si>
  <si>
    <t>E-mail: velesdv@bk.ru</t>
  </si>
  <si>
    <t>www.velesdv.ru</t>
  </si>
  <si>
    <t>Доборные элементы для  сайдинга</t>
  </si>
  <si>
    <t>Наименование</t>
  </si>
  <si>
    <t xml:space="preserve">Цена изделия (шт \руб), </t>
  </si>
  <si>
    <t>цвета по RAL длиной 2,500 м</t>
  </si>
  <si>
    <t>при заказе до 100 м2</t>
  </si>
  <si>
    <t>при заказе свыше 100 м2</t>
  </si>
  <si>
    <t>Угол наружний</t>
  </si>
  <si>
    <t>Стыковочная планка</t>
  </si>
  <si>
    <t>Начальная планка</t>
  </si>
  <si>
    <t>Угол внутренний</t>
  </si>
  <si>
    <t>Конечная планка</t>
  </si>
  <si>
    <t>8 (423) 271-75-82</t>
  </si>
  <si>
    <t>Доборные элементы для  кровли</t>
  </si>
  <si>
    <t>Цена изделия (шт \руб), оцинковка</t>
  </si>
  <si>
    <t>длина 2,500 м</t>
  </si>
  <si>
    <t>Конек</t>
  </si>
  <si>
    <t>стоимость за 1м2 - 460 руб</t>
  </si>
  <si>
    <t>стоимость за 1м2-445 руб</t>
  </si>
  <si>
    <t>стоимость за 1м2-400 руб</t>
  </si>
  <si>
    <t>Конек сложный</t>
  </si>
  <si>
    <t>Ендова</t>
  </si>
  <si>
    <t>Примыкание</t>
  </si>
  <si>
    <t>Нащельник</t>
  </si>
  <si>
    <t>Карнизная планка</t>
  </si>
  <si>
    <t>Фронтонная планка</t>
  </si>
  <si>
    <t>Изготовление изделий как стандартных, так и по индивидуальным размерам, цвета по шкале RAL - 2,5 м, белый (9003) до 4,3 м</t>
  </si>
  <si>
    <t>Срок изготовления в течении одного дня (в зависимости от объема заказа)</t>
  </si>
  <si>
    <t>Стоимость изделий расчитывается по формуле Развертка (м)*Длину(м)*Кол-во (шт)*стоимость</t>
  </si>
  <si>
    <t>Пример</t>
  </si>
  <si>
    <t>(длина 3,1  2 шт)</t>
  </si>
  <si>
    <t>0,165*3,1*2*460=470,58руб</t>
  </si>
  <si>
    <t>Цена за 1 м2 (руб)</t>
  </si>
  <si>
    <t>Цена за 1м2 (руб)</t>
  </si>
  <si>
    <t>Металлический сайдинг</t>
  </si>
  <si>
    <t>Длина от 1,5 м до 6 м, в защитной пленке</t>
  </si>
  <si>
    <t>Металлический сайдинг "Корабельная доска"</t>
  </si>
  <si>
    <t>при заказе до 500 м2</t>
  </si>
  <si>
    <t>при заказе 500-1 000 м2</t>
  </si>
  <si>
    <t>свыше 1 000 м2</t>
  </si>
  <si>
    <t xml:space="preserve">Цвета по шкале: RAL 8017 (шоколад), 7004 (серый), 6005 (зеленый мох), 1014 (слоновая кость), 5005 (синий), 9003 (белый), 3003 (рубин), </t>
  </si>
  <si>
    <t>Стоимость металлического сайдинга расчитывается по формуле =Ширина (м)*Длину(м)*Кол-во (шт)*Стоимость (руб)</t>
  </si>
  <si>
    <r>
      <rPr>
        <b/>
        <sz val="11"/>
        <color theme="1"/>
        <rFont val="Calibri"/>
        <family val="2"/>
        <charset val="204"/>
        <scheme val="minor"/>
      </rPr>
      <t>Х4</t>
    </r>
    <r>
      <rPr>
        <sz val="11"/>
        <color theme="1"/>
        <rFont val="Calibri"/>
        <family val="2"/>
        <charset val="204"/>
        <scheme val="minor"/>
      </rPr>
      <t xml:space="preserve"> PRINTECH</t>
    </r>
  </si>
  <si>
    <r>
      <rPr>
        <b/>
        <sz val="11"/>
        <color theme="1"/>
        <rFont val="Calibri"/>
        <family val="2"/>
        <charset val="204"/>
        <scheme val="minor"/>
      </rPr>
      <t>Х3</t>
    </r>
    <r>
      <rPr>
        <sz val="11"/>
        <color theme="1"/>
        <rFont val="Calibri"/>
        <family val="2"/>
        <charset val="204"/>
        <scheme val="minor"/>
      </rPr>
      <t>Окрашенный</t>
    </r>
  </si>
  <si>
    <t>Цена изделия  (шт \руб), цвета по RAL длиной 2,500 м                                                                   при заказе до 100 м2                                                                                  стоимость за 1м2</t>
  </si>
  <si>
    <t>Цена изделия (шт \руб), цвета по RAL длиной 2,500 м                                                                           при заказе свыше 100 м2                                                                                                        стоимость за 1м2</t>
  </si>
  <si>
    <t>ширина 262 мм, кроющая - 240 мм, толщина 0,45мм</t>
  </si>
  <si>
    <t xml:space="preserve">3005 (красное вино),RAL 5021 (морская волна) </t>
  </si>
  <si>
    <t xml:space="preserve"> Стоимость сайдинга   0,26*6,0 м*10 шт*641 руб=10000руб</t>
  </si>
</sst>
</file>

<file path=xl/styles.xml><?xml version="1.0" encoding="utf-8"?>
<styleSheet xmlns="http://schemas.openxmlformats.org/spreadsheetml/2006/main">
  <numFmts count="2">
    <numFmt numFmtId="164" formatCode="#,##0_р_."/>
    <numFmt numFmtId="165" formatCode="#,##0&quot;р.&quot;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u/>
      <sz val="11"/>
      <color theme="1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7" fillId="0" borderId="0" xfId="0" applyFont="1"/>
    <xf numFmtId="0" fontId="7" fillId="0" borderId="0" xfId="0" applyFont="1" applyAlignment="1"/>
    <xf numFmtId="0" fontId="0" fillId="0" borderId="22" xfId="0" applyBorder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top"/>
    </xf>
    <xf numFmtId="0" fontId="3" fillId="0" borderId="1" xfId="1" applyFont="1" applyBorder="1" applyAlignment="1" applyProtection="1">
      <alignment vertical="center"/>
    </xf>
    <xf numFmtId="165" fontId="0" fillId="2" borderId="0" xfId="0" applyNumberFormat="1" applyFill="1"/>
    <xf numFmtId="0" fontId="0" fillId="0" borderId="27" xfId="0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0" fillId="0" borderId="25" xfId="0" applyFill="1" applyBorder="1" applyAlignment="1">
      <alignment horizontal="center" vertical="top"/>
    </xf>
    <xf numFmtId="0" fontId="0" fillId="0" borderId="29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6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0" fontId="0" fillId="0" borderId="28" xfId="0" applyFill="1" applyBorder="1" applyAlignment="1">
      <alignment horizontal="center" vertical="top"/>
    </xf>
    <xf numFmtId="3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31" xfId="0" applyFill="1" applyBorder="1" applyAlignment="1">
      <alignment horizontal="center" vertical="top"/>
    </xf>
    <xf numFmtId="3" fontId="6" fillId="0" borderId="20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164" fontId="6" fillId="0" borderId="32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6" fillId="0" borderId="16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3" fillId="0" borderId="0" xfId="1" applyFont="1" applyBorder="1" applyAlignment="1" applyProtection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6" fillId="0" borderId="8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165" fontId="6" fillId="0" borderId="25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5" fontId="6" fillId="0" borderId="26" xfId="0" applyNumberFormat="1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165" fontId="6" fillId="0" borderId="28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65" fontId="0" fillId="0" borderId="6" xfId="0" applyNumberFormat="1" applyBorder="1" applyAlignment="1">
      <alignment horizontal="center" vertical="center" wrapText="1"/>
    </xf>
    <xf numFmtId="165" fontId="10" fillId="0" borderId="38" xfId="0" applyNumberFormat="1" applyFont="1" applyBorder="1" applyAlignment="1">
      <alignment horizontal="center" vertical="center"/>
    </xf>
    <xf numFmtId="165" fontId="10" fillId="0" borderId="40" xfId="0" applyNumberFormat="1" applyFont="1" applyBorder="1" applyAlignment="1">
      <alignment horizontal="center" vertical="center"/>
    </xf>
    <xf numFmtId="165" fontId="10" fillId="0" borderId="42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5" fontId="0" fillId="0" borderId="18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10" fillId="0" borderId="39" xfId="0" applyNumberFormat="1" applyFont="1" applyBorder="1" applyAlignment="1">
      <alignment horizontal="center" vertical="center"/>
    </xf>
    <xf numFmtId="165" fontId="10" fillId="0" borderId="41" xfId="0" applyNumberFormat="1" applyFont="1" applyBorder="1" applyAlignment="1">
      <alignment horizontal="center" vertical="center"/>
    </xf>
    <xf numFmtId="165" fontId="10" fillId="0" borderId="4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0" xfId="1" applyFont="1" applyBorder="1" applyAlignment="1" applyProtection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3" Type="http://schemas.openxmlformats.org/officeDocument/2006/relationships/image" Target="../media/image12.jpeg"/><Relationship Id="rId7" Type="http://schemas.openxmlformats.org/officeDocument/2006/relationships/image" Target="../media/image16.emf"/><Relationship Id="rId2" Type="http://schemas.openxmlformats.org/officeDocument/2006/relationships/image" Target="../media/image11.png"/><Relationship Id="rId1" Type="http://schemas.openxmlformats.org/officeDocument/2006/relationships/image" Target="../media/image10.jpeg"/><Relationship Id="rId6" Type="http://schemas.openxmlformats.org/officeDocument/2006/relationships/image" Target="../media/image15.emf"/><Relationship Id="rId5" Type="http://schemas.openxmlformats.org/officeDocument/2006/relationships/image" Target="../media/image14.emf"/><Relationship Id="rId4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9525</xdr:rowOff>
    </xdr:from>
    <xdr:to>
      <xdr:col>7</xdr:col>
      <xdr:colOff>228600</xdr:colOff>
      <xdr:row>3</xdr:row>
      <xdr:rowOff>180975</xdr:rowOff>
    </xdr:to>
    <xdr:pic>
      <xdr:nvPicPr>
        <xdr:cNvPr id="2" name="Рисунок 1" descr="логотип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1200" y="9525"/>
          <a:ext cx="25717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</xdr:row>
      <xdr:rowOff>171450</xdr:rowOff>
    </xdr:from>
    <xdr:to>
      <xdr:col>3</xdr:col>
      <xdr:colOff>600075</xdr:colOff>
      <xdr:row>15</xdr:row>
      <xdr:rowOff>171450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90725"/>
          <a:ext cx="24288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</xdr:row>
      <xdr:rowOff>171450</xdr:rowOff>
    </xdr:from>
    <xdr:to>
      <xdr:col>3</xdr:col>
      <xdr:colOff>485775</xdr:colOff>
      <xdr:row>21</xdr:row>
      <xdr:rowOff>161925</xdr:rowOff>
    </xdr:to>
    <xdr:pic>
      <xdr:nvPicPr>
        <xdr:cNvPr id="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3333750"/>
          <a:ext cx="23145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0</xdr:colOff>
      <xdr:row>27</xdr:row>
      <xdr:rowOff>180975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4524375"/>
          <a:ext cx="24384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</xdr:row>
      <xdr:rowOff>133350</xdr:rowOff>
    </xdr:from>
    <xdr:to>
      <xdr:col>4</xdr:col>
      <xdr:colOff>0</xdr:colOff>
      <xdr:row>34</xdr:row>
      <xdr:rowOff>19050</xdr:rowOff>
    </xdr:to>
    <xdr:pic>
      <xdr:nvPicPr>
        <xdr:cNvPr id="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0" y="5581650"/>
          <a:ext cx="2438400" cy="102870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142875</xdr:rowOff>
    </xdr:from>
    <xdr:to>
      <xdr:col>4</xdr:col>
      <xdr:colOff>0</xdr:colOff>
      <xdr:row>39</xdr:row>
      <xdr:rowOff>171450</xdr:rowOff>
    </xdr:to>
    <xdr:pic>
      <xdr:nvPicPr>
        <xdr:cNvPr id="7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0" y="6734175"/>
          <a:ext cx="2438400" cy="9810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</xdr:row>
      <xdr:rowOff>180975</xdr:rowOff>
    </xdr:from>
    <xdr:to>
      <xdr:col>4</xdr:col>
      <xdr:colOff>9525</xdr:colOff>
      <xdr:row>45</xdr:row>
      <xdr:rowOff>180975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0" y="7915275"/>
          <a:ext cx="24479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</xdr:row>
      <xdr:rowOff>85725</xdr:rowOff>
    </xdr:from>
    <xdr:to>
      <xdr:col>4</xdr:col>
      <xdr:colOff>0</xdr:colOff>
      <xdr:row>51</xdr:row>
      <xdr:rowOff>171450</xdr:rowOff>
    </xdr:to>
    <xdr:pic>
      <xdr:nvPicPr>
        <xdr:cNvPr id="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8963025"/>
          <a:ext cx="24384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</xdr:row>
      <xdr:rowOff>38100</xdr:rowOff>
    </xdr:from>
    <xdr:to>
      <xdr:col>4</xdr:col>
      <xdr:colOff>361950</xdr:colOff>
      <xdr:row>62</xdr:row>
      <xdr:rowOff>142875</xdr:rowOff>
    </xdr:to>
    <xdr:pic>
      <xdr:nvPicPr>
        <xdr:cNvPr id="1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0" y="11172825"/>
          <a:ext cx="28003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0</xdr:row>
      <xdr:rowOff>9525</xdr:rowOff>
    </xdr:from>
    <xdr:to>
      <xdr:col>7</xdr:col>
      <xdr:colOff>228600</xdr:colOff>
      <xdr:row>3</xdr:row>
      <xdr:rowOff>180975</xdr:rowOff>
    </xdr:to>
    <xdr:pic>
      <xdr:nvPicPr>
        <xdr:cNvPr id="11" name="Рисунок 1" descr="логотип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1200" y="9525"/>
          <a:ext cx="25717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47625</xdr:rowOff>
    </xdr:from>
    <xdr:to>
      <xdr:col>5</xdr:col>
      <xdr:colOff>285750</xdr:colOff>
      <xdr:row>3</xdr:row>
      <xdr:rowOff>133350</xdr:rowOff>
    </xdr:to>
    <xdr:pic>
      <xdr:nvPicPr>
        <xdr:cNvPr id="2" name="Рисунок 3" descr="логотип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90725" y="47625"/>
          <a:ext cx="24003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10</xdr:row>
      <xdr:rowOff>85725</xdr:rowOff>
    </xdr:from>
    <xdr:to>
      <xdr:col>4</xdr:col>
      <xdr:colOff>1504950</xdr:colOff>
      <xdr:row>19</xdr:row>
      <xdr:rowOff>19050</xdr:rowOff>
    </xdr:to>
    <xdr:pic>
      <xdr:nvPicPr>
        <xdr:cNvPr id="4" name="Picture 145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61925" y="2038350"/>
          <a:ext cx="3781425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19</xdr:row>
      <xdr:rowOff>4860</xdr:rowOff>
    </xdr:from>
    <xdr:to>
      <xdr:col>4</xdr:col>
      <xdr:colOff>1647825</xdr:colOff>
      <xdr:row>32</xdr:row>
      <xdr:rowOff>76200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9050" y="3757710"/>
          <a:ext cx="4067175" cy="2566890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523874</xdr:colOff>
      <xdr:row>67</xdr:row>
      <xdr:rowOff>19050</xdr:rowOff>
    </xdr:from>
    <xdr:to>
      <xdr:col>4</xdr:col>
      <xdr:colOff>1009649</xdr:colOff>
      <xdr:row>72</xdr:row>
      <xdr:rowOff>217170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23874" y="14087475"/>
          <a:ext cx="2924175" cy="1436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352425</xdr:colOff>
      <xdr:row>55</xdr:row>
      <xdr:rowOff>94590</xdr:rowOff>
    </xdr:from>
    <xdr:to>
      <xdr:col>4</xdr:col>
      <xdr:colOff>1104900</xdr:colOff>
      <xdr:row>60</xdr:row>
      <xdr:rowOff>219076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52425" y="11191215"/>
          <a:ext cx="3190875" cy="13627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73</xdr:row>
      <xdr:rowOff>209550</xdr:rowOff>
    </xdr:from>
    <xdr:to>
      <xdr:col>4</xdr:col>
      <xdr:colOff>871112</xdr:colOff>
      <xdr:row>78</xdr:row>
      <xdr:rowOff>219075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42950" y="15763875"/>
          <a:ext cx="2566562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49</xdr:row>
      <xdr:rowOff>219075</xdr:rowOff>
    </xdr:from>
    <xdr:to>
      <xdr:col>4</xdr:col>
      <xdr:colOff>828675</xdr:colOff>
      <xdr:row>55</xdr:row>
      <xdr:rowOff>12245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76275" y="9829800"/>
          <a:ext cx="2590800" cy="14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61</xdr:row>
      <xdr:rowOff>190500</xdr:rowOff>
    </xdr:from>
    <xdr:to>
      <xdr:col>4</xdr:col>
      <xdr:colOff>704850</xdr:colOff>
      <xdr:row>66</xdr:row>
      <xdr:rowOff>180975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42950" y="12773025"/>
          <a:ext cx="24003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velesdv.ru/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velesdv.ru/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3"/>
  <sheetViews>
    <sheetView view="pageBreakPreview" zoomScaleSheetLayoutView="100" workbookViewId="0">
      <selection sqref="A1:P40"/>
    </sheetView>
  </sheetViews>
  <sheetFormatPr defaultRowHeight="15"/>
  <cols>
    <col min="5" max="12" width="9.42578125" customWidth="1"/>
    <col min="15" max="15" width="8.140625" customWidth="1"/>
    <col min="16" max="16" width="11.28515625" customWidth="1"/>
    <col min="17" max="19" width="11.28515625" hidden="1" customWidth="1"/>
    <col min="20" max="20" width="11.28515625" customWidth="1"/>
  </cols>
  <sheetData>
    <row r="1" spans="1:19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6" t="s">
        <v>14</v>
      </c>
      <c r="N1" s="66"/>
      <c r="O1" s="66"/>
      <c r="P1" s="66"/>
      <c r="Q1" s="1">
        <v>460</v>
      </c>
      <c r="R1" s="1">
        <v>445</v>
      </c>
      <c r="S1" s="1">
        <v>400</v>
      </c>
    </row>
    <row r="2" spans="1:19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6" t="s">
        <v>1</v>
      </c>
      <c r="N2" s="66"/>
      <c r="O2" s="66"/>
      <c r="P2" s="66"/>
    </row>
    <row r="3" spans="1:19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7" t="s">
        <v>2</v>
      </c>
      <c r="N3" s="67"/>
      <c r="O3" s="67"/>
      <c r="P3" s="67"/>
    </row>
    <row r="4" spans="1:19" ht="15.75" thickBo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7"/>
      <c r="N4" s="67"/>
      <c r="O4" s="67"/>
      <c r="P4" s="67"/>
    </row>
    <row r="5" spans="1:19" ht="21" customHeight="1">
      <c r="A5" s="68" t="s">
        <v>15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70"/>
    </row>
    <row r="6" spans="1:19">
      <c r="A6" s="71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3"/>
    </row>
    <row r="7" spans="1:19">
      <c r="A7" s="57" t="s">
        <v>4</v>
      </c>
      <c r="B7" s="58"/>
      <c r="C7" s="58"/>
      <c r="D7" s="59"/>
      <c r="E7" s="60" t="s">
        <v>5</v>
      </c>
      <c r="F7" s="61"/>
      <c r="G7" s="61"/>
      <c r="H7" s="61"/>
      <c r="I7" s="60" t="s">
        <v>5</v>
      </c>
      <c r="J7" s="61"/>
      <c r="K7" s="61"/>
      <c r="L7" s="62"/>
      <c r="M7" s="60" t="s">
        <v>16</v>
      </c>
      <c r="N7" s="61"/>
      <c r="O7" s="61"/>
      <c r="P7" s="63"/>
    </row>
    <row r="8" spans="1:19" ht="15.75">
      <c r="A8" s="57"/>
      <c r="B8" s="58"/>
      <c r="C8" s="58"/>
      <c r="D8" s="59"/>
      <c r="E8" s="45" t="s">
        <v>6</v>
      </c>
      <c r="F8" s="46"/>
      <c r="G8" s="46"/>
      <c r="H8" s="46"/>
      <c r="I8" s="45" t="s">
        <v>6</v>
      </c>
      <c r="J8" s="46"/>
      <c r="K8" s="46"/>
      <c r="L8" s="47"/>
      <c r="M8" s="45" t="s">
        <v>17</v>
      </c>
      <c r="N8" s="46"/>
      <c r="O8" s="46"/>
      <c r="P8" s="48"/>
    </row>
    <row r="9" spans="1:19" ht="15.75">
      <c r="A9" s="57"/>
      <c r="B9" s="58"/>
      <c r="C9" s="58"/>
      <c r="D9" s="59"/>
      <c r="E9" s="49" t="s">
        <v>7</v>
      </c>
      <c r="F9" s="50"/>
      <c r="G9" s="50"/>
      <c r="H9" s="50"/>
      <c r="I9" s="45" t="s">
        <v>8</v>
      </c>
      <c r="J9" s="46"/>
      <c r="K9" s="46"/>
      <c r="L9" s="47"/>
      <c r="M9" s="45"/>
      <c r="N9" s="46"/>
      <c r="O9" s="46"/>
      <c r="P9" s="48"/>
    </row>
    <row r="10" spans="1:19" ht="15.75">
      <c r="A10" s="34" t="s">
        <v>18</v>
      </c>
      <c r="B10" s="35"/>
      <c r="C10" s="35"/>
      <c r="D10" s="36"/>
      <c r="E10" s="51" t="s">
        <v>19</v>
      </c>
      <c r="F10" s="52"/>
      <c r="G10" s="52"/>
      <c r="H10" s="52"/>
      <c r="I10" s="51" t="s">
        <v>20</v>
      </c>
      <c r="J10" s="52"/>
      <c r="K10" s="52"/>
      <c r="L10" s="53"/>
      <c r="M10" s="51" t="s">
        <v>21</v>
      </c>
      <c r="N10" s="52"/>
      <c r="O10" s="52"/>
      <c r="P10" s="54"/>
    </row>
    <row r="11" spans="1:19">
      <c r="A11" s="37"/>
      <c r="B11" s="38"/>
      <c r="C11" s="38"/>
      <c r="D11" s="39"/>
      <c r="E11" s="55">
        <f>Q13*R13*Q1</f>
        <v>718.75</v>
      </c>
      <c r="F11" s="55"/>
      <c r="G11" s="55"/>
      <c r="H11" s="55"/>
      <c r="I11" s="56">
        <f>Q13*R13*R1</f>
        <v>695.3125</v>
      </c>
      <c r="J11" s="56"/>
      <c r="K11" s="56"/>
      <c r="L11" s="56"/>
      <c r="M11" s="43">
        <f>Q13*R13*S1</f>
        <v>625</v>
      </c>
      <c r="N11" s="43"/>
      <c r="O11" s="43"/>
      <c r="P11" s="44"/>
    </row>
    <row r="12" spans="1:19">
      <c r="A12" s="37"/>
      <c r="B12" s="38"/>
      <c r="C12" s="38"/>
      <c r="D12" s="39"/>
      <c r="E12" s="23"/>
      <c r="F12" s="23"/>
      <c r="G12" s="23"/>
      <c r="H12" s="23"/>
      <c r="I12" s="24"/>
      <c r="J12" s="24"/>
      <c r="K12" s="24"/>
      <c r="L12" s="24"/>
      <c r="M12" s="25"/>
      <c r="N12" s="25"/>
      <c r="O12" s="25"/>
      <c r="P12" s="26"/>
    </row>
    <row r="13" spans="1:19">
      <c r="A13" s="37"/>
      <c r="B13" s="38"/>
      <c r="C13" s="38"/>
      <c r="D13" s="39"/>
      <c r="E13" s="23"/>
      <c r="F13" s="23"/>
      <c r="G13" s="23"/>
      <c r="H13" s="23"/>
      <c r="I13" s="24"/>
      <c r="J13" s="24"/>
      <c r="K13" s="24"/>
      <c r="L13" s="24"/>
      <c r="M13" s="25"/>
      <c r="N13" s="25"/>
      <c r="O13" s="25"/>
      <c r="P13" s="26"/>
      <c r="Q13">
        <v>0.625</v>
      </c>
      <c r="R13">
        <v>2.5</v>
      </c>
    </row>
    <row r="14" spans="1:19">
      <c r="A14" s="37"/>
      <c r="B14" s="38"/>
      <c r="C14" s="38"/>
      <c r="D14" s="39"/>
      <c r="E14" s="23"/>
      <c r="F14" s="23"/>
      <c r="G14" s="23"/>
      <c r="H14" s="23"/>
      <c r="I14" s="24"/>
      <c r="J14" s="24"/>
      <c r="K14" s="24"/>
      <c r="L14" s="24"/>
      <c r="M14" s="25"/>
      <c r="N14" s="25"/>
      <c r="O14" s="25"/>
      <c r="P14" s="26"/>
    </row>
    <row r="15" spans="1:19">
      <c r="A15" s="37"/>
      <c r="B15" s="38"/>
      <c r="C15" s="38"/>
      <c r="D15" s="39"/>
      <c r="E15" s="23"/>
      <c r="F15" s="23"/>
      <c r="G15" s="23"/>
      <c r="H15" s="23"/>
      <c r="I15" s="24"/>
      <c r="J15" s="24"/>
      <c r="K15" s="24"/>
      <c r="L15" s="24"/>
      <c r="M15" s="25"/>
      <c r="N15" s="25"/>
      <c r="O15" s="25"/>
      <c r="P15" s="26"/>
    </row>
    <row r="16" spans="1:19">
      <c r="A16" s="40"/>
      <c r="B16" s="41"/>
      <c r="C16" s="41"/>
      <c r="D16" s="42"/>
      <c r="E16" s="23"/>
      <c r="F16" s="23"/>
      <c r="G16" s="23"/>
      <c r="H16" s="23"/>
      <c r="I16" s="24"/>
      <c r="J16" s="24"/>
      <c r="K16" s="24"/>
      <c r="L16" s="24"/>
      <c r="M16" s="25"/>
      <c r="N16" s="25"/>
      <c r="O16" s="25"/>
      <c r="P16" s="26"/>
    </row>
    <row r="17" spans="1:18">
      <c r="A17" s="34" t="s">
        <v>22</v>
      </c>
      <c r="B17" s="35"/>
      <c r="C17" s="35"/>
      <c r="D17" s="36"/>
      <c r="E17" s="23">
        <f>Q19*R19*Q1</f>
        <v>609.50000000000011</v>
      </c>
      <c r="F17" s="23"/>
      <c r="G17" s="23"/>
      <c r="H17" s="23"/>
      <c r="I17" s="24">
        <f>Q19*R19*R1</f>
        <v>589.62500000000011</v>
      </c>
      <c r="J17" s="24"/>
      <c r="K17" s="24"/>
      <c r="L17" s="24"/>
      <c r="M17" s="25">
        <f>Q19*R19*S1</f>
        <v>530.00000000000011</v>
      </c>
      <c r="N17" s="25"/>
      <c r="O17" s="25"/>
      <c r="P17" s="26"/>
    </row>
    <row r="18" spans="1:18">
      <c r="A18" s="37"/>
      <c r="B18" s="38"/>
      <c r="C18" s="38"/>
      <c r="D18" s="39"/>
      <c r="E18" s="23"/>
      <c r="F18" s="23"/>
      <c r="G18" s="23"/>
      <c r="H18" s="23"/>
      <c r="I18" s="24"/>
      <c r="J18" s="24"/>
      <c r="K18" s="24"/>
      <c r="L18" s="24"/>
      <c r="M18" s="25"/>
      <c r="N18" s="25"/>
      <c r="O18" s="25"/>
      <c r="P18" s="26"/>
    </row>
    <row r="19" spans="1:18">
      <c r="A19" s="37"/>
      <c r="B19" s="38"/>
      <c r="C19" s="38"/>
      <c r="D19" s="39"/>
      <c r="E19" s="23"/>
      <c r="F19" s="23"/>
      <c r="G19" s="23"/>
      <c r="H19" s="23"/>
      <c r="I19" s="24"/>
      <c r="J19" s="24"/>
      <c r="K19" s="24"/>
      <c r="L19" s="24"/>
      <c r="M19" s="25"/>
      <c r="N19" s="25"/>
      <c r="O19" s="25"/>
      <c r="P19" s="26"/>
      <c r="Q19">
        <v>0.53</v>
      </c>
      <c r="R19">
        <v>2.5</v>
      </c>
    </row>
    <row r="20" spans="1:18">
      <c r="A20" s="37"/>
      <c r="B20" s="38"/>
      <c r="C20" s="38"/>
      <c r="D20" s="39"/>
      <c r="E20" s="23"/>
      <c r="F20" s="23"/>
      <c r="G20" s="23"/>
      <c r="H20" s="23"/>
      <c r="I20" s="24"/>
      <c r="J20" s="24"/>
      <c r="K20" s="24"/>
      <c r="L20" s="24"/>
      <c r="M20" s="25"/>
      <c r="N20" s="25"/>
      <c r="O20" s="25"/>
      <c r="P20" s="26"/>
    </row>
    <row r="21" spans="1:18">
      <c r="A21" s="37"/>
      <c r="B21" s="38"/>
      <c r="C21" s="38"/>
      <c r="D21" s="39"/>
      <c r="E21" s="23"/>
      <c r="F21" s="23"/>
      <c r="G21" s="23"/>
      <c r="H21" s="23"/>
      <c r="I21" s="24"/>
      <c r="J21" s="24"/>
      <c r="K21" s="24"/>
      <c r="L21" s="24"/>
      <c r="M21" s="25"/>
      <c r="N21" s="25"/>
      <c r="O21" s="25"/>
      <c r="P21" s="26"/>
    </row>
    <row r="22" spans="1:18">
      <c r="A22" s="40"/>
      <c r="B22" s="41"/>
      <c r="C22" s="41"/>
      <c r="D22" s="42"/>
      <c r="E22" s="23"/>
      <c r="F22" s="23"/>
      <c r="G22" s="23"/>
      <c r="H22" s="23"/>
      <c r="I22" s="24"/>
      <c r="J22" s="24"/>
      <c r="K22" s="24"/>
      <c r="L22" s="24"/>
      <c r="M22" s="25"/>
      <c r="N22" s="25"/>
      <c r="O22" s="25"/>
      <c r="P22" s="26"/>
    </row>
    <row r="23" spans="1:18">
      <c r="A23" s="34" t="s">
        <v>23</v>
      </c>
      <c r="B23" s="35"/>
      <c r="C23" s="35"/>
      <c r="D23" s="36"/>
      <c r="E23" s="23">
        <f>Q25*R25*Q1</f>
        <v>379.50000000000006</v>
      </c>
      <c r="F23" s="23"/>
      <c r="G23" s="23"/>
      <c r="H23" s="23"/>
      <c r="I23" s="24">
        <f>Q25*R25*R1</f>
        <v>367.12500000000006</v>
      </c>
      <c r="J23" s="24"/>
      <c r="K23" s="24"/>
      <c r="L23" s="24"/>
      <c r="M23" s="25">
        <f>Q25*R25*S1</f>
        <v>330</v>
      </c>
      <c r="N23" s="25"/>
      <c r="O23" s="25"/>
      <c r="P23" s="26"/>
    </row>
    <row r="24" spans="1:18">
      <c r="A24" s="37"/>
      <c r="B24" s="38"/>
      <c r="C24" s="38"/>
      <c r="D24" s="39"/>
      <c r="E24" s="23"/>
      <c r="F24" s="23"/>
      <c r="G24" s="23"/>
      <c r="H24" s="23"/>
      <c r="I24" s="24"/>
      <c r="J24" s="24"/>
      <c r="K24" s="24"/>
      <c r="L24" s="24"/>
      <c r="M24" s="25"/>
      <c r="N24" s="25"/>
      <c r="O24" s="25"/>
      <c r="P24" s="26"/>
    </row>
    <row r="25" spans="1:18">
      <c r="A25" s="37"/>
      <c r="B25" s="38"/>
      <c r="C25" s="38"/>
      <c r="D25" s="39"/>
      <c r="E25" s="23"/>
      <c r="F25" s="23"/>
      <c r="G25" s="23"/>
      <c r="H25" s="23"/>
      <c r="I25" s="24"/>
      <c r="J25" s="24"/>
      <c r="K25" s="24"/>
      <c r="L25" s="24"/>
      <c r="M25" s="25"/>
      <c r="N25" s="25"/>
      <c r="O25" s="25"/>
      <c r="P25" s="26"/>
      <c r="Q25">
        <v>0.33</v>
      </c>
      <c r="R25">
        <v>2.5</v>
      </c>
    </row>
    <row r="26" spans="1:18">
      <c r="A26" s="37"/>
      <c r="B26" s="38"/>
      <c r="C26" s="38"/>
      <c r="D26" s="39"/>
      <c r="E26" s="23"/>
      <c r="F26" s="23"/>
      <c r="G26" s="23"/>
      <c r="H26" s="23"/>
      <c r="I26" s="24"/>
      <c r="J26" s="24"/>
      <c r="K26" s="24"/>
      <c r="L26" s="24"/>
      <c r="M26" s="25"/>
      <c r="N26" s="25"/>
      <c r="O26" s="25"/>
      <c r="P26" s="26"/>
    </row>
    <row r="27" spans="1:18">
      <c r="A27" s="37"/>
      <c r="B27" s="38"/>
      <c r="C27" s="38"/>
      <c r="D27" s="39"/>
      <c r="E27" s="23"/>
      <c r="F27" s="23"/>
      <c r="G27" s="23"/>
      <c r="H27" s="23"/>
      <c r="I27" s="24"/>
      <c r="J27" s="24"/>
      <c r="K27" s="24"/>
      <c r="L27" s="24"/>
      <c r="M27" s="25"/>
      <c r="N27" s="25"/>
      <c r="O27" s="25"/>
      <c r="P27" s="26"/>
    </row>
    <row r="28" spans="1:18">
      <c r="A28" s="40"/>
      <c r="B28" s="41"/>
      <c r="C28" s="41"/>
      <c r="D28" s="42"/>
      <c r="E28" s="23"/>
      <c r="F28" s="23"/>
      <c r="G28" s="23"/>
      <c r="H28" s="23"/>
      <c r="I28" s="24"/>
      <c r="J28" s="24"/>
      <c r="K28" s="24"/>
      <c r="L28" s="24"/>
      <c r="M28" s="25"/>
      <c r="N28" s="25"/>
      <c r="O28" s="25"/>
      <c r="P28" s="26"/>
    </row>
    <row r="29" spans="1:18">
      <c r="A29" s="34" t="s">
        <v>24</v>
      </c>
      <c r="B29" s="35"/>
      <c r="C29" s="35"/>
      <c r="D29" s="36"/>
      <c r="E29" s="23">
        <f>Q31*R31*Q1</f>
        <v>287.5</v>
      </c>
      <c r="F29" s="23"/>
      <c r="G29" s="23"/>
      <c r="H29" s="23"/>
      <c r="I29" s="24">
        <f>Q31*R31*R1</f>
        <v>278.125</v>
      </c>
      <c r="J29" s="24"/>
      <c r="K29" s="24"/>
      <c r="L29" s="24"/>
      <c r="M29" s="25">
        <f>Q31*R31*S1</f>
        <v>250</v>
      </c>
      <c r="N29" s="25"/>
      <c r="O29" s="25"/>
      <c r="P29" s="26"/>
    </row>
    <row r="30" spans="1:18">
      <c r="A30" s="37"/>
      <c r="B30" s="38"/>
      <c r="C30" s="38"/>
      <c r="D30" s="39"/>
      <c r="E30" s="23"/>
      <c r="F30" s="23"/>
      <c r="G30" s="23"/>
      <c r="H30" s="23"/>
      <c r="I30" s="24"/>
      <c r="J30" s="24"/>
      <c r="K30" s="24"/>
      <c r="L30" s="24"/>
      <c r="M30" s="25"/>
      <c r="N30" s="25"/>
      <c r="O30" s="25"/>
      <c r="P30" s="26"/>
    </row>
    <row r="31" spans="1:18">
      <c r="A31" s="37"/>
      <c r="B31" s="38"/>
      <c r="C31" s="38"/>
      <c r="D31" s="39"/>
      <c r="E31" s="23"/>
      <c r="F31" s="23"/>
      <c r="G31" s="23"/>
      <c r="H31" s="23"/>
      <c r="I31" s="24"/>
      <c r="J31" s="24"/>
      <c r="K31" s="24"/>
      <c r="L31" s="24"/>
      <c r="M31" s="25"/>
      <c r="N31" s="25"/>
      <c r="O31" s="25"/>
      <c r="P31" s="26"/>
      <c r="Q31">
        <v>0.25</v>
      </c>
      <c r="R31">
        <v>2.5</v>
      </c>
    </row>
    <row r="32" spans="1:18">
      <c r="A32" s="37"/>
      <c r="B32" s="38"/>
      <c r="C32" s="38"/>
      <c r="D32" s="39"/>
      <c r="E32" s="23"/>
      <c r="F32" s="23"/>
      <c r="G32" s="23"/>
      <c r="H32" s="23"/>
      <c r="I32" s="24"/>
      <c r="J32" s="24"/>
      <c r="K32" s="24"/>
      <c r="L32" s="24"/>
      <c r="M32" s="25"/>
      <c r="N32" s="25"/>
      <c r="O32" s="25"/>
      <c r="P32" s="26"/>
    </row>
    <row r="33" spans="1:18">
      <c r="A33" s="37"/>
      <c r="B33" s="38"/>
      <c r="C33" s="38"/>
      <c r="D33" s="39"/>
      <c r="E33" s="23"/>
      <c r="F33" s="23"/>
      <c r="G33" s="23"/>
      <c r="H33" s="23"/>
      <c r="I33" s="24"/>
      <c r="J33" s="24"/>
      <c r="K33" s="24"/>
      <c r="L33" s="24"/>
      <c r="M33" s="25"/>
      <c r="N33" s="25"/>
      <c r="O33" s="25"/>
      <c r="P33" s="26"/>
    </row>
    <row r="34" spans="1:18">
      <c r="A34" s="40"/>
      <c r="B34" s="41"/>
      <c r="C34" s="41"/>
      <c r="D34" s="42"/>
      <c r="E34" s="23"/>
      <c r="F34" s="23"/>
      <c r="G34" s="23"/>
      <c r="H34" s="23"/>
      <c r="I34" s="24"/>
      <c r="J34" s="24"/>
      <c r="K34" s="24"/>
      <c r="L34" s="24"/>
      <c r="M34" s="25"/>
      <c r="N34" s="25"/>
      <c r="O34" s="25"/>
      <c r="P34" s="26"/>
    </row>
    <row r="35" spans="1:18">
      <c r="A35" s="14" t="s">
        <v>25</v>
      </c>
      <c r="B35" s="15"/>
      <c r="C35" s="15"/>
      <c r="D35" s="16"/>
      <c r="E35" s="23">
        <f>Q37*R37*Q1</f>
        <v>270.24999999999994</v>
      </c>
      <c r="F35" s="23"/>
      <c r="G35" s="23"/>
      <c r="H35" s="23"/>
      <c r="I35" s="24">
        <f>Q37*R37*R1</f>
        <v>261.43749999999994</v>
      </c>
      <c r="J35" s="24"/>
      <c r="K35" s="24"/>
      <c r="L35" s="24"/>
      <c r="M35" s="25">
        <f>Q37*R37*S1</f>
        <v>234.99999999999997</v>
      </c>
      <c r="N35" s="25"/>
      <c r="O35" s="25"/>
      <c r="P35" s="26"/>
    </row>
    <row r="36" spans="1:18">
      <c r="A36" s="17"/>
      <c r="B36" s="18"/>
      <c r="C36" s="18"/>
      <c r="D36" s="19"/>
      <c r="E36" s="23"/>
      <c r="F36" s="23"/>
      <c r="G36" s="23"/>
      <c r="H36" s="23"/>
      <c r="I36" s="24"/>
      <c r="J36" s="24"/>
      <c r="K36" s="24"/>
      <c r="L36" s="24"/>
      <c r="M36" s="25"/>
      <c r="N36" s="25"/>
      <c r="O36" s="25"/>
      <c r="P36" s="26"/>
    </row>
    <row r="37" spans="1:18">
      <c r="A37" s="17"/>
      <c r="B37" s="18"/>
      <c r="C37" s="18"/>
      <c r="D37" s="19"/>
      <c r="E37" s="23"/>
      <c r="F37" s="23"/>
      <c r="G37" s="23"/>
      <c r="H37" s="23"/>
      <c r="I37" s="24"/>
      <c r="J37" s="24"/>
      <c r="K37" s="24"/>
      <c r="L37" s="24"/>
      <c r="M37" s="25"/>
      <c r="N37" s="25"/>
      <c r="O37" s="25"/>
      <c r="P37" s="26"/>
      <c r="Q37">
        <v>0.23499999999999999</v>
      </c>
      <c r="R37">
        <v>2.5</v>
      </c>
    </row>
    <row r="38" spans="1:18">
      <c r="A38" s="17"/>
      <c r="B38" s="18"/>
      <c r="C38" s="18"/>
      <c r="D38" s="19"/>
      <c r="E38" s="23"/>
      <c r="F38" s="23"/>
      <c r="G38" s="23"/>
      <c r="H38" s="23"/>
      <c r="I38" s="24"/>
      <c r="J38" s="24"/>
      <c r="K38" s="24"/>
      <c r="L38" s="24"/>
      <c r="M38" s="25"/>
      <c r="N38" s="25"/>
      <c r="O38" s="25"/>
      <c r="P38" s="26"/>
    </row>
    <row r="39" spans="1:18">
      <c r="A39" s="17"/>
      <c r="B39" s="18"/>
      <c r="C39" s="18"/>
      <c r="D39" s="19"/>
      <c r="E39" s="23"/>
      <c r="F39" s="23"/>
      <c r="G39" s="23"/>
      <c r="H39" s="23"/>
      <c r="I39" s="24"/>
      <c r="J39" s="24"/>
      <c r="K39" s="24"/>
      <c r="L39" s="24"/>
      <c r="M39" s="25"/>
      <c r="N39" s="25"/>
      <c r="O39" s="25"/>
      <c r="P39" s="26"/>
    </row>
    <row r="40" spans="1:18">
      <c r="A40" s="20"/>
      <c r="B40" s="21"/>
      <c r="C40" s="21"/>
      <c r="D40" s="22"/>
      <c r="E40" s="23"/>
      <c r="F40" s="23"/>
      <c r="G40" s="23"/>
      <c r="H40" s="23"/>
      <c r="I40" s="24"/>
      <c r="J40" s="24"/>
      <c r="K40" s="24"/>
      <c r="L40" s="24"/>
      <c r="M40" s="25"/>
      <c r="N40" s="25"/>
      <c r="O40" s="25"/>
      <c r="P40" s="26"/>
    </row>
    <row r="41" spans="1:18">
      <c r="A41" s="14" t="s">
        <v>26</v>
      </c>
      <c r="B41" s="15"/>
      <c r="C41" s="15"/>
      <c r="D41" s="16"/>
      <c r="E41" s="23">
        <f>Q43*R43*Q1</f>
        <v>224.25000000000003</v>
      </c>
      <c r="F41" s="23"/>
      <c r="G41" s="23"/>
      <c r="H41" s="23"/>
      <c r="I41" s="24">
        <f>Q43*R43*R1</f>
        <v>216.93750000000003</v>
      </c>
      <c r="J41" s="24"/>
      <c r="K41" s="24"/>
      <c r="L41" s="24"/>
      <c r="M41" s="25">
        <f>Q43*R43*S1</f>
        <v>195.00000000000003</v>
      </c>
      <c r="N41" s="25"/>
      <c r="O41" s="25"/>
      <c r="P41" s="26"/>
    </row>
    <row r="42" spans="1:18">
      <c r="A42" s="17"/>
      <c r="B42" s="18"/>
      <c r="C42" s="18"/>
      <c r="D42" s="19"/>
      <c r="E42" s="23"/>
      <c r="F42" s="23"/>
      <c r="G42" s="23"/>
      <c r="H42" s="23"/>
      <c r="I42" s="24"/>
      <c r="J42" s="24"/>
      <c r="K42" s="24"/>
      <c r="L42" s="24"/>
      <c r="M42" s="25"/>
      <c r="N42" s="25"/>
      <c r="O42" s="25"/>
      <c r="P42" s="26"/>
    </row>
    <row r="43" spans="1:18">
      <c r="A43" s="17"/>
      <c r="B43" s="18"/>
      <c r="C43" s="18"/>
      <c r="D43" s="19"/>
      <c r="E43" s="23"/>
      <c r="F43" s="23"/>
      <c r="G43" s="23"/>
      <c r="H43" s="23"/>
      <c r="I43" s="24"/>
      <c r="J43" s="24"/>
      <c r="K43" s="24"/>
      <c r="L43" s="24"/>
      <c r="M43" s="25"/>
      <c r="N43" s="25"/>
      <c r="O43" s="25"/>
      <c r="P43" s="26"/>
      <c r="Q43">
        <v>0.19500000000000001</v>
      </c>
      <c r="R43">
        <v>2.5</v>
      </c>
    </row>
    <row r="44" spans="1:18">
      <c r="A44" s="17"/>
      <c r="B44" s="18"/>
      <c r="C44" s="18"/>
      <c r="D44" s="19"/>
      <c r="E44" s="23"/>
      <c r="F44" s="23"/>
      <c r="G44" s="23"/>
      <c r="H44" s="23"/>
      <c r="I44" s="24"/>
      <c r="J44" s="24"/>
      <c r="K44" s="24"/>
      <c r="L44" s="24"/>
      <c r="M44" s="25"/>
      <c r="N44" s="25"/>
      <c r="O44" s="25"/>
      <c r="P44" s="26"/>
    </row>
    <row r="45" spans="1:18">
      <c r="A45" s="17"/>
      <c r="B45" s="18"/>
      <c r="C45" s="18"/>
      <c r="D45" s="19"/>
      <c r="E45" s="23"/>
      <c r="F45" s="23"/>
      <c r="G45" s="23"/>
      <c r="H45" s="23"/>
      <c r="I45" s="24"/>
      <c r="J45" s="24"/>
      <c r="K45" s="24"/>
      <c r="L45" s="24"/>
      <c r="M45" s="25"/>
      <c r="N45" s="25"/>
      <c r="O45" s="25"/>
      <c r="P45" s="26"/>
    </row>
    <row r="46" spans="1:18">
      <c r="A46" s="20"/>
      <c r="B46" s="21"/>
      <c r="C46" s="21"/>
      <c r="D46" s="22"/>
      <c r="E46" s="23"/>
      <c r="F46" s="23"/>
      <c r="G46" s="23"/>
      <c r="H46" s="23"/>
      <c r="I46" s="24"/>
      <c r="J46" s="24"/>
      <c r="K46" s="24"/>
      <c r="L46" s="24"/>
      <c r="M46" s="25"/>
      <c r="N46" s="25"/>
      <c r="O46" s="25"/>
      <c r="P46" s="26"/>
    </row>
    <row r="47" spans="1:18">
      <c r="A47" s="14" t="s">
        <v>27</v>
      </c>
      <c r="B47" s="15"/>
      <c r="C47" s="15"/>
      <c r="D47" s="16"/>
      <c r="E47" s="23">
        <f>Q49*R49*Q1</f>
        <v>235.74999999999997</v>
      </c>
      <c r="F47" s="23"/>
      <c r="G47" s="23"/>
      <c r="H47" s="23"/>
      <c r="I47" s="24">
        <f>Q49*R49*R1</f>
        <v>228.06249999999997</v>
      </c>
      <c r="J47" s="24"/>
      <c r="K47" s="24"/>
      <c r="L47" s="24"/>
      <c r="M47" s="25">
        <f>Q49*R49*S1</f>
        <v>204.99999999999997</v>
      </c>
      <c r="N47" s="25"/>
      <c r="O47" s="25"/>
      <c r="P47" s="26"/>
    </row>
    <row r="48" spans="1:18">
      <c r="A48" s="17"/>
      <c r="B48" s="18"/>
      <c r="C48" s="18"/>
      <c r="D48" s="19"/>
      <c r="E48" s="23"/>
      <c r="F48" s="23"/>
      <c r="G48" s="23"/>
      <c r="H48" s="23"/>
      <c r="I48" s="24"/>
      <c r="J48" s="24"/>
      <c r="K48" s="24"/>
      <c r="L48" s="24"/>
      <c r="M48" s="25"/>
      <c r="N48" s="25"/>
      <c r="O48" s="25"/>
      <c r="P48" s="26"/>
    </row>
    <row r="49" spans="1:18">
      <c r="A49" s="17"/>
      <c r="B49" s="18"/>
      <c r="C49" s="18"/>
      <c r="D49" s="19"/>
      <c r="E49" s="23"/>
      <c r="F49" s="23"/>
      <c r="G49" s="23"/>
      <c r="H49" s="23"/>
      <c r="I49" s="24"/>
      <c r="J49" s="24"/>
      <c r="K49" s="24"/>
      <c r="L49" s="24"/>
      <c r="M49" s="25"/>
      <c r="N49" s="25"/>
      <c r="O49" s="25"/>
      <c r="P49" s="26"/>
      <c r="Q49">
        <v>0.20499999999999999</v>
      </c>
      <c r="R49">
        <v>2.5</v>
      </c>
    </row>
    <row r="50" spans="1:18">
      <c r="A50" s="17"/>
      <c r="B50" s="18"/>
      <c r="C50" s="18"/>
      <c r="D50" s="19"/>
      <c r="E50" s="23"/>
      <c r="F50" s="23"/>
      <c r="G50" s="23"/>
      <c r="H50" s="23"/>
      <c r="I50" s="24"/>
      <c r="J50" s="24"/>
      <c r="K50" s="24"/>
      <c r="L50" s="24"/>
      <c r="M50" s="25"/>
      <c r="N50" s="25"/>
      <c r="O50" s="25"/>
      <c r="P50" s="26"/>
    </row>
    <row r="51" spans="1:18">
      <c r="A51" s="17"/>
      <c r="B51" s="18"/>
      <c r="C51" s="18"/>
      <c r="D51" s="19"/>
      <c r="E51" s="23"/>
      <c r="F51" s="23"/>
      <c r="G51" s="23"/>
      <c r="H51" s="23"/>
      <c r="I51" s="24"/>
      <c r="J51" s="24"/>
      <c r="K51" s="24"/>
      <c r="L51" s="24"/>
      <c r="M51" s="25"/>
      <c r="N51" s="25"/>
      <c r="O51" s="25"/>
      <c r="P51" s="26"/>
    </row>
    <row r="52" spans="1:18" ht="15.75" thickBot="1">
      <c r="A52" s="27"/>
      <c r="B52" s="28"/>
      <c r="C52" s="28"/>
      <c r="D52" s="29"/>
      <c r="E52" s="30"/>
      <c r="F52" s="30"/>
      <c r="G52" s="30"/>
      <c r="H52" s="30"/>
      <c r="I52" s="31"/>
      <c r="J52" s="31"/>
      <c r="K52" s="31"/>
      <c r="L52" s="31"/>
      <c r="M52" s="32"/>
      <c r="N52" s="32"/>
      <c r="O52" s="32"/>
      <c r="P52" s="33"/>
    </row>
    <row r="54" spans="1:18" ht="18" customHeight="1">
      <c r="A54" s="5" t="s">
        <v>28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8" ht="18" customHeight="1">
      <c r="A55" s="5" t="s">
        <v>29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8" ht="18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8" ht="18" customHeight="1">
      <c r="A57" s="5" t="s">
        <v>30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8" ht="18" customHeight="1">
      <c r="A58" s="5"/>
      <c r="B58" s="5"/>
      <c r="C58" s="5"/>
      <c r="D58" s="5"/>
      <c r="E58" s="5"/>
      <c r="F58" s="5"/>
      <c r="G58" s="5" t="s">
        <v>31</v>
      </c>
      <c r="H58" s="5" t="s">
        <v>32</v>
      </c>
      <c r="I58" s="5"/>
      <c r="J58" s="5"/>
      <c r="K58" s="5"/>
      <c r="L58" s="5"/>
      <c r="M58" s="5"/>
      <c r="N58" s="5"/>
      <c r="O58" s="5"/>
      <c r="P58" s="5"/>
    </row>
    <row r="59" spans="1:18" ht="1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8" ht="18" customHeight="1">
      <c r="A60" s="5"/>
      <c r="B60" s="5"/>
      <c r="C60" s="5"/>
      <c r="D60" s="5"/>
      <c r="E60" s="5"/>
      <c r="F60" s="5"/>
      <c r="G60" s="6" t="s">
        <v>33</v>
      </c>
      <c r="H60" s="6"/>
      <c r="I60" s="5"/>
      <c r="J60" s="5"/>
      <c r="K60" s="5"/>
      <c r="L60" s="5"/>
      <c r="M60" s="5"/>
      <c r="N60" s="5"/>
      <c r="O60" s="5"/>
      <c r="P60" s="5"/>
    </row>
    <row r="61" spans="1:18" ht="18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8" ht="18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8" ht="18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</sheetData>
  <sheetProtection password="C659" sheet="1" objects="1" scenarios="1" selectLockedCells="1" selectUnlockedCells="1"/>
  <customSheetViews>
    <customSheetView guid="{8174227E-8ECC-45E2-97A5-AFB7679DCCA3}" showPageBreaks="1" printArea="1" hiddenColumns="1" view="pageBreakPreview">
      <selection sqref="A1:P40"/>
      <colBreaks count="1" manualBreakCount="1">
        <brk id="16" max="62" man="1"/>
      </colBreaks>
      <pageMargins left="0.7" right="0.7" top="0.75" bottom="0.75" header="0.3" footer="0.3"/>
      <pageSetup paperSize="9" scale="58" orientation="portrait" horizontalDpi="180" verticalDpi="180" r:id="rId1"/>
    </customSheetView>
  </customSheetViews>
  <mergeCells count="45">
    <mergeCell ref="I7:L7"/>
    <mergeCell ref="M7:P7"/>
    <mergeCell ref="E8:H8"/>
    <mergeCell ref="A1:L4"/>
    <mergeCell ref="M1:P1"/>
    <mergeCell ref="M2:P2"/>
    <mergeCell ref="M3:P4"/>
    <mergeCell ref="A5:P6"/>
    <mergeCell ref="A23:D28"/>
    <mergeCell ref="E23:H28"/>
    <mergeCell ref="I23:L28"/>
    <mergeCell ref="M23:P28"/>
    <mergeCell ref="I8:L8"/>
    <mergeCell ref="M8:P9"/>
    <mergeCell ref="E9:H9"/>
    <mergeCell ref="I9:L9"/>
    <mergeCell ref="A10:D16"/>
    <mergeCell ref="E10:H10"/>
    <mergeCell ref="I10:L10"/>
    <mergeCell ref="M10:P10"/>
    <mergeCell ref="E11:H16"/>
    <mergeCell ref="I11:L16"/>
    <mergeCell ref="A7:D9"/>
    <mergeCell ref="E7:H7"/>
    <mergeCell ref="M11:P16"/>
    <mergeCell ref="A17:D22"/>
    <mergeCell ref="E17:H22"/>
    <mergeCell ref="I17:L22"/>
    <mergeCell ref="M17:P22"/>
    <mergeCell ref="A29:D34"/>
    <mergeCell ref="E29:H34"/>
    <mergeCell ref="I29:L34"/>
    <mergeCell ref="M29:P34"/>
    <mergeCell ref="A35:D40"/>
    <mergeCell ref="E35:H40"/>
    <mergeCell ref="I35:L40"/>
    <mergeCell ref="M35:P40"/>
    <mergeCell ref="A41:D46"/>
    <mergeCell ref="E41:H46"/>
    <mergeCell ref="I41:L46"/>
    <mergeCell ref="M41:P46"/>
    <mergeCell ref="A47:D52"/>
    <mergeCell ref="E47:H52"/>
    <mergeCell ref="I47:L52"/>
    <mergeCell ref="M47:P52"/>
  </mergeCells>
  <hyperlinks>
    <hyperlink ref="M3" r:id="rId2"/>
  </hyperlinks>
  <pageMargins left="0.7" right="0.7" top="0.75" bottom="0.75" header="0.3" footer="0.3"/>
  <pageSetup paperSize="9" scale="58" orientation="portrait" horizontalDpi="180" verticalDpi="180" r:id="rId3"/>
  <colBreaks count="1" manualBreakCount="1">
    <brk id="16" max="62" man="1"/>
  </col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9"/>
  <sheetViews>
    <sheetView tabSelected="1" view="pageBreakPreview" topLeftCell="A4" zoomScale="80" zoomScaleSheetLayoutView="80" workbookViewId="0">
      <selection activeCell="A5" sqref="A5:O6"/>
    </sheetView>
  </sheetViews>
  <sheetFormatPr defaultRowHeight="15"/>
  <cols>
    <col min="5" max="5" width="25" customWidth="1"/>
    <col min="6" max="11" width="11.42578125" customWidth="1"/>
    <col min="12" max="13" width="11.140625" customWidth="1"/>
    <col min="14" max="14" width="14.140625" customWidth="1"/>
    <col min="15" max="15" width="12" customWidth="1"/>
    <col min="16" max="20" width="0.140625" hidden="1" customWidth="1"/>
    <col min="21" max="21" width="12.140625" customWidth="1"/>
  </cols>
  <sheetData>
    <row r="1" spans="1:20" ht="15.7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127" t="s">
        <v>14</v>
      </c>
      <c r="M1" s="127"/>
      <c r="N1" s="127"/>
      <c r="O1" s="127"/>
      <c r="Q1" s="95" t="s">
        <v>45</v>
      </c>
      <c r="R1" s="97"/>
      <c r="S1" s="95" t="s">
        <v>44</v>
      </c>
      <c r="T1" s="97"/>
    </row>
    <row r="2" spans="1:20" ht="15.7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127" t="s">
        <v>1</v>
      </c>
      <c r="M2" s="127"/>
      <c r="N2" s="127"/>
      <c r="O2" s="127"/>
      <c r="P2" s="4"/>
      <c r="Q2" s="123"/>
      <c r="R2" s="124"/>
      <c r="S2" s="123"/>
      <c r="T2" s="124"/>
    </row>
    <row r="3" spans="1:20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128" t="s">
        <v>2</v>
      </c>
      <c r="M3" s="128"/>
      <c r="N3" s="128"/>
      <c r="O3" s="128"/>
      <c r="Q3" s="135">
        <v>121000</v>
      </c>
      <c r="R3" s="135"/>
      <c r="S3" s="135">
        <v>152000</v>
      </c>
      <c r="T3" s="135"/>
    </row>
    <row r="4" spans="1:20" ht="15.75" thickBo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128"/>
      <c r="M4" s="128"/>
      <c r="N4" s="128"/>
      <c r="O4" s="128"/>
    </row>
    <row r="5" spans="1:20" ht="15.75" customHeight="1">
      <c r="A5" s="129" t="s">
        <v>36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1"/>
    </row>
    <row r="6" spans="1:20" ht="15.75" customHeight="1">
      <c r="A6" s="132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4"/>
    </row>
    <row r="7" spans="1:20">
      <c r="A7" s="112" t="s">
        <v>4</v>
      </c>
      <c r="B7" s="113"/>
      <c r="C7" s="113"/>
      <c r="D7" s="113"/>
      <c r="E7" s="113"/>
      <c r="F7" s="125" t="s">
        <v>37</v>
      </c>
      <c r="G7" s="125"/>
      <c r="H7" s="125"/>
      <c r="I7" s="125"/>
      <c r="J7" s="125"/>
      <c r="K7" s="125"/>
      <c r="L7" s="125"/>
      <c r="M7" s="125"/>
      <c r="N7" s="125"/>
      <c r="O7" s="126"/>
    </row>
    <row r="8" spans="1:20">
      <c r="A8" s="112" t="s">
        <v>38</v>
      </c>
      <c r="B8" s="113"/>
      <c r="C8" s="113"/>
      <c r="D8" s="113"/>
      <c r="E8" s="113"/>
      <c r="F8" s="113" t="s">
        <v>34</v>
      </c>
      <c r="G8" s="113"/>
      <c r="H8" s="113"/>
      <c r="I8" s="113" t="s">
        <v>34</v>
      </c>
      <c r="J8" s="113"/>
      <c r="K8" s="113"/>
      <c r="L8" s="114" t="s">
        <v>35</v>
      </c>
      <c r="M8" s="115"/>
      <c r="N8" s="115"/>
      <c r="O8" s="116"/>
    </row>
    <row r="9" spans="1:20">
      <c r="A9" s="117" t="s">
        <v>48</v>
      </c>
      <c r="B9" s="61"/>
      <c r="C9" s="61"/>
      <c r="D9" s="61"/>
      <c r="E9" s="62"/>
      <c r="F9" s="60" t="s">
        <v>39</v>
      </c>
      <c r="G9" s="61"/>
      <c r="H9" s="62"/>
      <c r="I9" s="60" t="s">
        <v>40</v>
      </c>
      <c r="J9" s="61"/>
      <c r="K9" s="62"/>
      <c r="L9" s="60" t="s">
        <v>41</v>
      </c>
      <c r="M9" s="61"/>
      <c r="N9" s="61"/>
      <c r="O9" s="63"/>
    </row>
    <row r="10" spans="1:20">
      <c r="A10" s="118"/>
      <c r="B10" s="119"/>
      <c r="C10" s="119"/>
      <c r="D10" s="119"/>
      <c r="E10" s="120"/>
      <c r="F10" s="121"/>
      <c r="G10" s="119"/>
      <c r="H10" s="120"/>
      <c r="I10" s="121"/>
      <c r="J10" s="119"/>
      <c r="K10" s="120"/>
      <c r="L10" s="121"/>
      <c r="M10" s="119"/>
      <c r="N10" s="119"/>
      <c r="O10" s="122"/>
    </row>
    <row r="11" spans="1:20" ht="15.75" customHeight="1">
      <c r="A11" s="91"/>
      <c r="B11" s="92"/>
      <c r="C11" s="92"/>
      <c r="D11" s="92"/>
      <c r="E11" s="92"/>
      <c r="F11" s="102">
        <f>L11+30</f>
        <v>656.39826086956521</v>
      </c>
      <c r="G11" s="102"/>
      <c r="H11" s="102"/>
      <c r="I11" s="102">
        <f>L11+15</f>
        <v>641.39826086956521</v>
      </c>
      <c r="J11" s="102"/>
      <c r="K11" s="102"/>
      <c r="L11" s="102">
        <f>((((Q3/230/1.25)+18+5))*1.24)+10+66</f>
        <v>626.39826086956521</v>
      </c>
      <c r="M11" s="102"/>
      <c r="N11" s="102"/>
      <c r="O11" s="109"/>
    </row>
    <row r="12" spans="1:20" ht="15.75" customHeight="1">
      <c r="A12" s="91"/>
      <c r="B12" s="92"/>
      <c r="C12" s="92"/>
      <c r="D12" s="92"/>
      <c r="E12" s="92"/>
      <c r="F12" s="103"/>
      <c r="G12" s="103"/>
      <c r="H12" s="103"/>
      <c r="I12" s="103"/>
      <c r="J12" s="103"/>
      <c r="K12" s="103"/>
      <c r="L12" s="103"/>
      <c r="M12" s="103"/>
      <c r="N12" s="103"/>
      <c r="O12" s="110"/>
    </row>
    <row r="13" spans="1:20" ht="15.75" customHeight="1">
      <c r="A13" s="91"/>
      <c r="B13" s="92"/>
      <c r="C13" s="92"/>
      <c r="D13" s="92"/>
      <c r="E13" s="92"/>
      <c r="F13" s="103"/>
      <c r="G13" s="103"/>
      <c r="H13" s="103"/>
      <c r="I13" s="103"/>
      <c r="J13" s="103"/>
      <c r="K13" s="103"/>
      <c r="L13" s="103"/>
      <c r="M13" s="103"/>
      <c r="N13" s="103"/>
      <c r="O13" s="110"/>
    </row>
    <row r="14" spans="1:20" ht="15.75" customHeight="1">
      <c r="A14" s="91"/>
      <c r="B14" s="92"/>
      <c r="C14" s="92"/>
      <c r="D14" s="92"/>
      <c r="E14" s="92"/>
      <c r="F14" s="103"/>
      <c r="G14" s="103"/>
      <c r="H14" s="103"/>
      <c r="I14" s="103"/>
      <c r="J14" s="103"/>
      <c r="K14" s="103"/>
      <c r="L14" s="103"/>
      <c r="M14" s="103"/>
      <c r="N14" s="103"/>
      <c r="O14" s="110"/>
    </row>
    <row r="15" spans="1:20" ht="15.75" customHeight="1">
      <c r="A15" s="91"/>
      <c r="B15" s="92"/>
      <c r="C15" s="92"/>
      <c r="D15" s="92"/>
      <c r="E15" s="92"/>
      <c r="F15" s="103"/>
      <c r="G15" s="103"/>
      <c r="H15" s="103"/>
      <c r="I15" s="103"/>
      <c r="J15" s="103"/>
      <c r="K15" s="103"/>
      <c r="L15" s="103"/>
      <c r="M15" s="103"/>
      <c r="N15" s="103"/>
      <c r="O15" s="110"/>
    </row>
    <row r="16" spans="1:20" ht="15.75" customHeight="1">
      <c r="A16" s="91"/>
      <c r="B16" s="92"/>
      <c r="C16" s="92"/>
      <c r="D16" s="92"/>
      <c r="E16" s="92"/>
      <c r="F16" s="103"/>
      <c r="G16" s="103"/>
      <c r="H16" s="103"/>
      <c r="I16" s="103"/>
      <c r="J16" s="103"/>
      <c r="K16" s="103"/>
      <c r="L16" s="103"/>
      <c r="M16" s="103"/>
      <c r="N16" s="103"/>
      <c r="O16" s="110"/>
    </row>
    <row r="17" spans="1:15" ht="15.75" customHeight="1">
      <c r="A17" s="91"/>
      <c r="B17" s="92"/>
      <c r="C17" s="92"/>
      <c r="D17" s="92"/>
      <c r="E17" s="92"/>
      <c r="F17" s="103"/>
      <c r="G17" s="103"/>
      <c r="H17" s="103"/>
      <c r="I17" s="103"/>
      <c r="J17" s="103"/>
      <c r="K17" s="103"/>
      <c r="L17" s="103"/>
      <c r="M17" s="103"/>
      <c r="N17" s="103"/>
      <c r="O17" s="110"/>
    </row>
    <row r="18" spans="1:15" ht="15.75" customHeight="1">
      <c r="A18" s="91"/>
      <c r="B18" s="92"/>
      <c r="C18" s="92"/>
      <c r="D18" s="92"/>
      <c r="E18" s="92"/>
      <c r="F18" s="103"/>
      <c r="G18" s="103"/>
      <c r="H18" s="103"/>
      <c r="I18" s="103"/>
      <c r="J18" s="103"/>
      <c r="K18" s="103"/>
      <c r="L18" s="103"/>
      <c r="M18" s="103"/>
      <c r="N18" s="103"/>
      <c r="O18" s="110"/>
    </row>
    <row r="19" spans="1:15" ht="15.75" customHeight="1">
      <c r="A19" s="91"/>
      <c r="B19" s="92"/>
      <c r="C19" s="92"/>
      <c r="D19" s="92"/>
      <c r="E19" s="92"/>
      <c r="F19" s="103"/>
      <c r="G19" s="103"/>
      <c r="H19" s="103"/>
      <c r="I19" s="103"/>
      <c r="J19" s="103"/>
      <c r="K19" s="103"/>
      <c r="L19" s="103"/>
      <c r="M19" s="103"/>
      <c r="N19" s="103"/>
      <c r="O19" s="110"/>
    </row>
    <row r="20" spans="1:15" ht="15.75" customHeight="1">
      <c r="A20" s="91"/>
      <c r="B20" s="92"/>
      <c r="C20" s="92"/>
      <c r="D20" s="92"/>
      <c r="E20" s="92"/>
      <c r="F20" s="103"/>
      <c r="G20" s="103"/>
      <c r="H20" s="103"/>
      <c r="I20" s="103"/>
      <c r="J20" s="103"/>
      <c r="K20" s="103"/>
      <c r="L20" s="103"/>
      <c r="M20" s="103"/>
      <c r="N20" s="103"/>
      <c r="O20" s="110"/>
    </row>
    <row r="21" spans="1:15" ht="15.75" customHeight="1">
      <c r="A21" s="91"/>
      <c r="B21" s="92"/>
      <c r="C21" s="92"/>
      <c r="D21" s="92"/>
      <c r="E21" s="92"/>
      <c r="F21" s="103"/>
      <c r="G21" s="103"/>
      <c r="H21" s="103"/>
      <c r="I21" s="103"/>
      <c r="J21" s="103"/>
      <c r="K21" s="103"/>
      <c r="L21" s="103"/>
      <c r="M21" s="103"/>
      <c r="N21" s="103"/>
      <c r="O21" s="110"/>
    </row>
    <row r="22" spans="1:15" ht="15" customHeight="1">
      <c r="A22" s="91"/>
      <c r="B22" s="92"/>
      <c r="C22" s="92"/>
      <c r="D22" s="92"/>
      <c r="E22" s="92"/>
      <c r="F22" s="103"/>
      <c r="G22" s="103"/>
      <c r="H22" s="103"/>
      <c r="I22" s="103"/>
      <c r="J22" s="103"/>
      <c r="K22" s="103"/>
      <c r="L22" s="103"/>
      <c r="M22" s="103"/>
      <c r="N22" s="103"/>
      <c r="O22" s="110"/>
    </row>
    <row r="23" spans="1:15" ht="15" customHeight="1">
      <c r="A23" s="91"/>
      <c r="B23" s="92"/>
      <c r="C23" s="92"/>
      <c r="D23" s="92"/>
      <c r="E23" s="92"/>
      <c r="F23" s="103"/>
      <c r="G23" s="103"/>
      <c r="H23" s="103"/>
      <c r="I23" s="103"/>
      <c r="J23" s="103"/>
      <c r="K23" s="103"/>
      <c r="L23" s="103"/>
      <c r="M23" s="103"/>
      <c r="N23" s="103"/>
      <c r="O23" s="110"/>
    </row>
    <row r="24" spans="1:15" ht="15" customHeight="1">
      <c r="A24" s="91"/>
      <c r="B24" s="92"/>
      <c r="C24" s="92"/>
      <c r="D24" s="92"/>
      <c r="E24" s="92"/>
      <c r="F24" s="103"/>
      <c r="G24" s="103"/>
      <c r="H24" s="103"/>
      <c r="I24" s="103"/>
      <c r="J24" s="103"/>
      <c r="K24" s="103"/>
      <c r="L24" s="103"/>
      <c r="M24" s="103"/>
      <c r="N24" s="103"/>
      <c r="O24" s="110"/>
    </row>
    <row r="25" spans="1:15" ht="15" customHeight="1">
      <c r="A25" s="91"/>
      <c r="B25" s="92"/>
      <c r="C25" s="92"/>
      <c r="D25" s="92"/>
      <c r="E25" s="92"/>
      <c r="F25" s="103"/>
      <c r="G25" s="103"/>
      <c r="H25" s="103"/>
      <c r="I25" s="103"/>
      <c r="J25" s="103"/>
      <c r="K25" s="103"/>
      <c r="L25" s="103"/>
      <c r="M25" s="103"/>
      <c r="N25" s="103"/>
      <c r="O25" s="110"/>
    </row>
    <row r="26" spans="1:15" ht="15" customHeight="1">
      <c r="A26" s="91"/>
      <c r="B26" s="92"/>
      <c r="C26" s="92"/>
      <c r="D26" s="92"/>
      <c r="E26" s="92"/>
      <c r="F26" s="103"/>
      <c r="G26" s="103"/>
      <c r="H26" s="103"/>
      <c r="I26" s="103"/>
      <c r="J26" s="103"/>
      <c r="K26" s="103"/>
      <c r="L26" s="103"/>
      <c r="M26" s="103"/>
      <c r="N26" s="103"/>
      <c r="O26" s="110"/>
    </row>
    <row r="27" spans="1:15" ht="15" customHeight="1">
      <c r="A27" s="91"/>
      <c r="B27" s="92"/>
      <c r="C27" s="92"/>
      <c r="D27" s="92"/>
      <c r="E27" s="92"/>
      <c r="F27" s="103"/>
      <c r="G27" s="103"/>
      <c r="H27" s="103"/>
      <c r="I27" s="103"/>
      <c r="J27" s="103"/>
      <c r="K27" s="103"/>
      <c r="L27" s="103"/>
      <c r="M27" s="103"/>
      <c r="N27" s="103"/>
      <c r="O27" s="110"/>
    </row>
    <row r="28" spans="1:15" ht="15" customHeight="1">
      <c r="A28" s="91"/>
      <c r="B28" s="92"/>
      <c r="C28" s="92"/>
      <c r="D28" s="92"/>
      <c r="E28" s="92"/>
      <c r="F28" s="103"/>
      <c r="G28" s="103"/>
      <c r="H28" s="103"/>
      <c r="I28" s="103"/>
      <c r="J28" s="103"/>
      <c r="K28" s="103"/>
      <c r="L28" s="103"/>
      <c r="M28" s="103"/>
      <c r="N28" s="103"/>
      <c r="O28" s="110"/>
    </row>
    <row r="29" spans="1:15" ht="15" customHeight="1">
      <c r="A29" s="91"/>
      <c r="B29" s="92"/>
      <c r="C29" s="92"/>
      <c r="D29" s="92"/>
      <c r="E29" s="92"/>
      <c r="F29" s="103"/>
      <c r="G29" s="103"/>
      <c r="H29" s="103"/>
      <c r="I29" s="103"/>
      <c r="J29" s="103"/>
      <c r="K29" s="103"/>
      <c r="L29" s="103"/>
      <c r="M29" s="103"/>
      <c r="N29" s="103"/>
      <c r="O29" s="110"/>
    </row>
    <row r="30" spans="1:15" ht="15" customHeight="1">
      <c r="A30" s="91"/>
      <c r="B30" s="92"/>
      <c r="C30" s="92"/>
      <c r="D30" s="92"/>
      <c r="E30" s="92"/>
      <c r="F30" s="103"/>
      <c r="G30" s="103"/>
      <c r="H30" s="103"/>
      <c r="I30" s="103"/>
      <c r="J30" s="103"/>
      <c r="K30" s="103"/>
      <c r="L30" s="103"/>
      <c r="M30" s="103"/>
      <c r="N30" s="103"/>
      <c r="O30" s="110"/>
    </row>
    <row r="31" spans="1:15" ht="15" customHeight="1">
      <c r="A31" s="91"/>
      <c r="B31" s="92"/>
      <c r="C31" s="92"/>
      <c r="D31" s="92"/>
      <c r="E31" s="92"/>
      <c r="F31" s="103"/>
      <c r="G31" s="103"/>
      <c r="H31" s="103"/>
      <c r="I31" s="103"/>
      <c r="J31" s="103"/>
      <c r="K31" s="103"/>
      <c r="L31" s="103"/>
      <c r="M31" s="103"/>
      <c r="N31" s="103"/>
      <c r="O31" s="110"/>
    </row>
    <row r="32" spans="1:15" ht="15" customHeight="1">
      <c r="A32" s="91"/>
      <c r="B32" s="92"/>
      <c r="C32" s="92"/>
      <c r="D32" s="92"/>
      <c r="E32" s="92"/>
      <c r="F32" s="103"/>
      <c r="G32" s="103"/>
      <c r="H32" s="103"/>
      <c r="I32" s="103"/>
      <c r="J32" s="103"/>
      <c r="K32" s="103"/>
      <c r="L32" s="103"/>
      <c r="M32" s="103"/>
      <c r="N32" s="103"/>
      <c r="O32" s="110"/>
    </row>
    <row r="33" spans="1:18" ht="15.75" customHeight="1" thickBot="1">
      <c r="A33" s="93"/>
      <c r="B33" s="94"/>
      <c r="C33" s="94"/>
      <c r="D33" s="94"/>
      <c r="E33" s="94"/>
      <c r="F33" s="104"/>
      <c r="G33" s="104"/>
      <c r="H33" s="104"/>
      <c r="I33" s="104"/>
      <c r="J33" s="104"/>
      <c r="K33" s="104"/>
      <c r="L33" s="104"/>
      <c r="M33" s="104"/>
      <c r="N33" s="104"/>
      <c r="O33" s="111"/>
    </row>
    <row r="34" spans="1:18">
      <c r="A34" s="7" t="s">
        <v>42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8"/>
      <c r="O34" s="8"/>
    </row>
    <row r="35" spans="1:18">
      <c r="A35" s="9" t="s">
        <v>49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8"/>
      <c r="O35" s="8"/>
    </row>
    <row r="36" spans="1:18">
      <c r="A36" s="4"/>
      <c r="B36" s="4"/>
      <c r="C36" s="4"/>
      <c r="D36" s="4"/>
      <c r="E36" s="4"/>
    </row>
    <row r="37" spans="1:18">
      <c r="A37" s="108" t="s">
        <v>43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</row>
    <row r="38" spans="1:18">
      <c r="A38" s="4"/>
      <c r="B38" s="4"/>
      <c r="C38" s="4"/>
      <c r="D38" s="4"/>
      <c r="E38" s="4"/>
    </row>
    <row r="39" spans="1:18">
      <c r="F39" s="108" t="s">
        <v>31</v>
      </c>
      <c r="G39" s="108"/>
      <c r="H39" s="108"/>
      <c r="I39" s="108"/>
      <c r="J39" s="108"/>
      <c r="K39" s="108"/>
    </row>
    <row r="41" spans="1:18">
      <c r="E41" s="108" t="s">
        <v>50</v>
      </c>
      <c r="F41" s="108"/>
      <c r="G41" s="108"/>
      <c r="H41" s="108"/>
      <c r="I41" s="108"/>
      <c r="J41" s="108"/>
      <c r="K41" s="108"/>
      <c r="L41" s="108"/>
    </row>
    <row r="42" spans="1:1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1"/>
      <c r="O42" s="11"/>
      <c r="P42" s="11"/>
      <c r="Q42" s="13">
        <f>F49</f>
        <v>735.81304347826085</v>
      </c>
      <c r="R42" s="13">
        <f>K49</f>
        <v>700.81304347826085</v>
      </c>
    </row>
    <row r="43" spans="1:1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1"/>
      <c r="N43" s="11"/>
      <c r="O43" s="11"/>
    </row>
    <row r="44" spans="1:18" ht="15.75" thickBo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2"/>
      <c r="N44" s="12"/>
      <c r="O44" s="12"/>
    </row>
    <row r="45" spans="1:18" ht="21">
      <c r="A45" s="79" t="s">
        <v>3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1"/>
    </row>
    <row r="46" spans="1:18" ht="15" customHeight="1">
      <c r="A46" s="57" t="s">
        <v>4</v>
      </c>
      <c r="B46" s="58"/>
      <c r="C46" s="58"/>
      <c r="D46" s="58"/>
      <c r="E46" s="58"/>
      <c r="F46" s="95" t="s">
        <v>46</v>
      </c>
      <c r="G46" s="96"/>
      <c r="H46" s="96"/>
      <c r="I46" s="96"/>
      <c r="J46" s="97"/>
      <c r="K46" s="95" t="s">
        <v>47</v>
      </c>
      <c r="L46" s="96"/>
      <c r="M46" s="96"/>
      <c r="N46" s="96"/>
      <c r="O46" s="105"/>
    </row>
    <row r="47" spans="1:18" ht="15.75" customHeight="1">
      <c r="A47" s="57"/>
      <c r="B47" s="58"/>
      <c r="C47" s="58"/>
      <c r="D47" s="58"/>
      <c r="E47" s="58"/>
      <c r="F47" s="98"/>
      <c r="G47" s="99"/>
      <c r="H47" s="99"/>
      <c r="I47" s="99"/>
      <c r="J47" s="100"/>
      <c r="K47" s="98"/>
      <c r="L47" s="99"/>
      <c r="M47" s="99"/>
      <c r="N47" s="99"/>
      <c r="O47" s="106"/>
    </row>
    <row r="48" spans="1:18" ht="15.75" customHeight="1">
      <c r="A48" s="57"/>
      <c r="B48" s="58"/>
      <c r="C48" s="58"/>
      <c r="D48" s="58"/>
      <c r="E48" s="58"/>
      <c r="F48" s="98"/>
      <c r="G48" s="99"/>
      <c r="H48" s="99"/>
      <c r="I48" s="99"/>
      <c r="J48" s="100"/>
      <c r="K48" s="98"/>
      <c r="L48" s="99"/>
      <c r="M48" s="99"/>
      <c r="N48" s="99"/>
      <c r="O48" s="106"/>
    </row>
    <row r="49" spans="1:17" ht="15.75" customHeight="1">
      <c r="A49" s="57"/>
      <c r="B49" s="58"/>
      <c r="C49" s="58"/>
      <c r="D49" s="58"/>
      <c r="E49" s="58"/>
      <c r="F49" s="101">
        <f>K49+35</f>
        <v>735.81304347826085</v>
      </c>
      <c r="G49" s="101"/>
      <c r="H49" s="101"/>
      <c r="I49" s="101"/>
      <c r="J49" s="101"/>
      <c r="K49" s="101">
        <f>((((Q3/230/1.25)+18))*1.05)+42+198</f>
        <v>700.81304347826085</v>
      </c>
      <c r="L49" s="101"/>
      <c r="M49" s="101"/>
      <c r="N49" s="101"/>
      <c r="O49" s="107"/>
    </row>
    <row r="50" spans="1:17" ht="21.75" customHeight="1">
      <c r="A50" s="75" t="s">
        <v>9</v>
      </c>
      <c r="B50" s="76"/>
      <c r="C50" s="76"/>
      <c r="D50" s="76"/>
      <c r="E50" s="76"/>
      <c r="F50" s="74">
        <f>P52*Q52*Q42</f>
        <v>699.02239130434782</v>
      </c>
      <c r="G50" s="74"/>
      <c r="H50" s="74"/>
      <c r="I50" s="74"/>
      <c r="J50" s="74"/>
      <c r="K50" s="82">
        <f>P52*Q52*R42</f>
        <v>665.77239130434782</v>
      </c>
      <c r="L50" s="83"/>
      <c r="M50" s="83"/>
      <c r="N50" s="83"/>
      <c r="O50" s="84"/>
    </row>
    <row r="51" spans="1:17" ht="21.75" customHeight="1">
      <c r="A51" s="75"/>
      <c r="B51" s="76"/>
      <c r="C51" s="76"/>
      <c r="D51" s="76"/>
      <c r="E51" s="76"/>
      <c r="F51" s="74"/>
      <c r="G51" s="74"/>
      <c r="H51" s="74"/>
      <c r="I51" s="74"/>
      <c r="J51" s="74"/>
      <c r="K51" s="85"/>
      <c r="L51" s="86"/>
      <c r="M51" s="86"/>
      <c r="N51" s="86"/>
      <c r="O51" s="87"/>
    </row>
    <row r="52" spans="1:17" ht="21.75" customHeight="1">
      <c r="A52" s="75"/>
      <c r="B52" s="76"/>
      <c r="C52" s="76"/>
      <c r="D52" s="76"/>
      <c r="E52" s="76"/>
      <c r="F52" s="74"/>
      <c r="G52" s="74"/>
      <c r="H52" s="74"/>
      <c r="I52" s="74"/>
      <c r="J52" s="74"/>
      <c r="K52" s="85"/>
      <c r="L52" s="86"/>
      <c r="M52" s="86"/>
      <c r="N52" s="86"/>
      <c r="O52" s="87"/>
      <c r="P52">
        <v>0.38</v>
      </c>
      <c r="Q52">
        <v>2.5</v>
      </c>
    </row>
    <row r="53" spans="1:17" ht="21.75" customHeight="1">
      <c r="A53" s="75"/>
      <c r="B53" s="76"/>
      <c r="C53" s="76"/>
      <c r="D53" s="76"/>
      <c r="E53" s="76"/>
      <c r="F53" s="74"/>
      <c r="G53" s="74"/>
      <c r="H53" s="74"/>
      <c r="I53" s="74"/>
      <c r="J53" s="74"/>
      <c r="K53" s="85"/>
      <c r="L53" s="86"/>
      <c r="M53" s="86"/>
      <c r="N53" s="86"/>
      <c r="O53" s="87"/>
      <c r="P53" s="2"/>
    </row>
    <row r="54" spans="1:17" ht="21.75" customHeight="1">
      <c r="A54" s="75"/>
      <c r="B54" s="76"/>
      <c r="C54" s="76"/>
      <c r="D54" s="76"/>
      <c r="E54" s="76"/>
      <c r="F54" s="74"/>
      <c r="G54" s="74"/>
      <c r="H54" s="74"/>
      <c r="I54" s="74"/>
      <c r="J54" s="74"/>
      <c r="K54" s="85"/>
      <c r="L54" s="86"/>
      <c r="M54" s="86"/>
      <c r="N54" s="86"/>
      <c r="O54" s="87"/>
      <c r="P54" s="2"/>
    </row>
    <row r="55" spans="1:17" ht="21.75" customHeight="1">
      <c r="A55" s="75"/>
      <c r="B55" s="76"/>
      <c r="C55" s="76"/>
      <c r="D55" s="76"/>
      <c r="E55" s="76"/>
      <c r="F55" s="74"/>
      <c r="G55" s="74"/>
      <c r="H55" s="74"/>
      <c r="I55" s="74"/>
      <c r="J55" s="74"/>
      <c r="K55" s="88"/>
      <c r="L55" s="89"/>
      <c r="M55" s="89"/>
      <c r="N55" s="89"/>
      <c r="O55" s="90"/>
    </row>
    <row r="56" spans="1:17" ht="19.5" customHeight="1">
      <c r="A56" s="75" t="s">
        <v>10</v>
      </c>
      <c r="B56" s="76"/>
      <c r="C56" s="76"/>
      <c r="D56" s="76"/>
      <c r="E56" s="76"/>
      <c r="F56" s="74">
        <f>P58*Q58*Q42</f>
        <v>441.48782608695649</v>
      </c>
      <c r="G56" s="74"/>
      <c r="H56" s="74"/>
      <c r="I56" s="74"/>
      <c r="J56" s="74"/>
      <c r="K56" s="82">
        <f>P58*Q58*R42</f>
        <v>420.48782608695649</v>
      </c>
      <c r="L56" s="83"/>
      <c r="M56" s="83"/>
      <c r="N56" s="83"/>
      <c r="O56" s="84"/>
      <c r="P56" s="2"/>
      <c r="Q56" s="2"/>
    </row>
    <row r="57" spans="1:17" ht="19.5" customHeight="1">
      <c r="A57" s="75"/>
      <c r="B57" s="76"/>
      <c r="C57" s="76"/>
      <c r="D57" s="76"/>
      <c r="E57" s="76"/>
      <c r="F57" s="74"/>
      <c r="G57" s="74"/>
      <c r="H57" s="74"/>
      <c r="I57" s="74"/>
      <c r="J57" s="74"/>
      <c r="K57" s="85"/>
      <c r="L57" s="86"/>
      <c r="M57" s="86"/>
      <c r="N57" s="86"/>
      <c r="O57" s="87"/>
      <c r="P57" s="2"/>
      <c r="Q57" s="2"/>
    </row>
    <row r="58" spans="1:17" ht="19.5" customHeight="1">
      <c r="A58" s="75"/>
      <c r="B58" s="76"/>
      <c r="C58" s="76"/>
      <c r="D58" s="76"/>
      <c r="E58" s="76"/>
      <c r="F58" s="74"/>
      <c r="G58" s="74"/>
      <c r="H58" s="74"/>
      <c r="I58" s="74"/>
      <c r="J58" s="74"/>
      <c r="K58" s="85"/>
      <c r="L58" s="86"/>
      <c r="M58" s="86"/>
      <c r="N58" s="86"/>
      <c r="O58" s="87"/>
      <c r="P58">
        <v>0.24</v>
      </c>
      <c r="Q58">
        <v>2.5</v>
      </c>
    </row>
    <row r="59" spans="1:17" ht="19.5" customHeight="1">
      <c r="A59" s="75"/>
      <c r="B59" s="76"/>
      <c r="C59" s="76"/>
      <c r="D59" s="76"/>
      <c r="E59" s="76"/>
      <c r="F59" s="74"/>
      <c r="G59" s="74"/>
      <c r="H59" s="74"/>
      <c r="I59" s="74"/>
      <c r="J59" s="74"/>
      <c r="K59" s="85"/>
      <c r="L59" s="86"/>
      <c r="M59" s="86"/>
      <c r="N59" s="86"/>
      <c r="O59" s="87"/>
    </row>
    <row r="60" spans="1:17" ht="19.5" customHeight="1">
      <c r="A60" s="75"/>
      <c r="B60" s="76"/>
      <c r="C60" s="76"/>
      <c r="D60" s="76"/>
      <c r="E60" s="76"/>
      <c r="F60" s="74"/>
      <c r="G60" s="74"/>
      <c r="H60" s="74"/>
      <c r="I60" s="74"/>
      <c r="J60" s="74"/>
      <c r="K60" s="85"/>
      <c r="L60" s="86"/>
      <c r="M60" s="86"/>
      <c r="N60" s="86"/>
      <c r="O60" s="87"/>
    </row>
    <row r="61" spans="1:17" ht="19.5" customHeight="1">
      <c r="A61" s="75"/>
      <c r="B61" s="76"/>
      <c r="C61" s="76"/>
      <c r="D61" s="76"/>
      <c r="E61" s="76"/>
      <c r="F61" s="74"/>
      <c r="G61" s="74"/>
      <c r="H61" s="74"/>
      <c r="I61" s="74"/>
      <c r="J61" s="74"/>
      <c r="K61" s="88"/>
      <c r="L61" s="89"/>
      <c r="M61" s="89"/>
      <c r="N61" s="89"/>
      <c r="O61" s="90"/>
    </row>
    <row r="62" spans="1:17" ht="19.5" customHeight="1">
      <c r="A62" s="75" t="s">
        <v>11</v>
      </c>
      <c r="B62" s="76"/>
      <c r="C62" s="76"/>
      <c r="D62" s="76"/>
      <c r="E62" s="76"/>
      <c r="F62" s="74">
        <f>P64*Q64*Q42</f>
        <v>119.56961956521739</v>
      </c>
      <c r="G62" s="74"/>
      <c r="H62" s="74"/>
      <c r="I62" s="74"/>
      <c r="J62" s="74"/>
      <c r="K62" s="82">
        <f>P64*Q64*R42</f>
        <v>113.88211956521739</v>
      </c>
      <c r="L62" s="83"/>
      <c r="M62" s="83"/>
      <c r="N62" s="83"/>
      <c r="O62" s="84"/>
    </row>
    <row r="63" spans="1:17" ht="19.5" customHeight="1">
      <c r="A63" s="75"/>
      <c r="B63" s="76"/>
      <c r="C63" s="76"/>
      <c r="D63" s="76"/>
      <c r="E63" s="76"/>
      <c r="F63" s="74"/>
      <c r="G63" s="74"/>
      <c r="H63" s="74"/>
      <c r="I63" s="74"/>
      <c r="J63" s="74"/>
      <c r="K63" s="85"/>
      <c r="L63" s="86"/>
      <c r="M63" s="86"/>
      <c r="N63" s="86"/>
      <c r="O63" s="87"/>
    </row>
    <row r="64" spans="1:17" ht="19.5" customHeight="1">
      <c r="A64" s="75"/>
      <c r="B64" s="76"/>
      <c r="C64" s="76"/>
      <c r="D64" s="76"/>
      <c r="E64" s="76"/>
      <c r="F64" s="74"/>
      <c r="G64" s="74"/>
      <c r="H64" s="74"/>
      <c r="I64" s="74"/>
      <c r="J64" s="74"/>
      <c r="K64" s="85"/>
      <c r="L64" s="86"/>
      <c r="M64" s="86"/>
      <c r="N64" s="86"/>
      <c r="O64" s="87"/>
      <c r="P64">
        <v>6.5000000000000002E-2</v>
      </c>
      <c r="Q64">
        <v>2.5</v>
      </c>
    </row>
    <row r="65" spans="1:17" ht="19.5" customHeight="1">
      <c r="A65" s="75"/>
      <c r="B65" s="76"/>
      <c r="C65" s="76"/>
      <c r="D65" s="76"/>
      <c r="E65" s="76"/>
      <c r="F65" s="74"/>
      <c r="G65" s="74"/>
      <c r="H65" s="74"/>
      <c r="I65" s="74"/>
      <c r="J65" s="74"/>
      <c r="K65" s="85"/>
      <c r="L65" s="86"/>
      <c r="M65" s="86"/>
      <c r="N65" s="86"/>
      <c r="O65" s="87"/>
    </row>
    <row r="66" spans="1:17" ht="19.5" customHeight="1">
      <c r="A66" s="75"/>
      <c r="B66" s="76"/>
      <c r="C66" s="76"/>
      <c r="D66" s="76"/>
      <c r="E66" s="76"/>
      <c r="F66" s="74"/>
      <c r="G66" s="74"/>
      <c r="H66" s="74"/>
      <c r="I66" s="74"/>
      <c r="J66" s="74"/>
      <c r="K66" s="85"/>
      <c r="L66" s="86"/>
      <c r="M66" s="86"/>
      <c r="N66" s="86"/>
      <c r="O66" s="87"/>
    </row>
    <row r="67" spans="1:17" ht="19.5" customHeight="1">
      <c r="A67" s="75"/>
      <c r="B67" s="76"/>
      <c r="C67" s="76"/>
      <c r="D67" s="76"/>
      <c r="E67" s="76"/>
      <c r="F67" s="74"/>
      <c r="G67" s="74"/>
      <c r="H67" s="74"/>
      <c r="I67" s="74"/>
      <c r="J67" s="74"/>
      <c r="K67" s="88"/>
      <c r="L67" s="89"/>
      <c r="M67" s="89"/>
      <c r="N67" s="89"/>
      <c r="O67" s="90"/>
    </row>
    <row r="68" spans="1:17" ht="19.5" customHeight="1">
      <c r="A68" s="75" t="s">
        <v>12</v>
      </c>
      <c r="B68" s="76"/>
      <c r="C68" s="76"/>
      <c r="D68" s="76"/>
      <c r="E68" s="76"/>
      <c r="F68" s="74">
        <f>P70*Q70*Q42</f>
        <v>441.48782608695649</v>
      </c>
      <c r="G68" s="74"/>
      <c r="H68" s="74"/>
      <c r="I68" s="74"/>
      <c r="J68" s="74"/>
      <c r="K68" s="82">
        <f>P70*Q70*R42</f>
        <v>420.48782608695649</v>
      </c>
      <c r="L68" s="83"/>
      <c r="M68" s="83"/>
      <c r="N68" s="83"/>
      <c r="O68" s="84"/>
    </row>
    <row r="69" spans="1:17" ht="19.5" customHeight="1">
      <c r="A69" s="75"/>
      <c r="B69" s="76"/>
      <c r="C69" s="76"/>
      <c r="D69" s="76"/>
      <c r="E69" s="76"/>
      <c r="F69" s="74"/>
      <c r="G69" s="74"/>
      <c r="H69" s="74"/>
      <c r="I69" s="74"/>
      <c r="J69" s="74"/>
      <c r="K69" s="85"/>
      <c r="L69" s="86"/>
      <c r="M69" s="86"/>
      <c r="N69" s="86"/>
      <c r="O69" s="87"/>
    </row>
    <row r="70" spans="1:17" ht="19.5" customHeight="1">
      <c r="A70" s="75"/>
      <c r="B70" s="76"/>
      <c r="C70" s="76"/>
      <c r="D70" s="76"/>
      <c r="E70" s="76"/>
      <c r="F70" s="74"/>
      <c r="G70" s="74"/>
      <c r="H70" s="74"/>
      <c r="I70" s="74"/>
      <c r="J70" s="74"/>
      <c r="K70" s="85"/>
      <c r="L70" s="86"/>
      <c r="M70" s="86"/>
      <c r="N70" s="86"/>
      <c r="O70" s="87"/>
      <c r="P70">
        <v>0.24</v>
      </c>
      <c r="Q70">
        <v>2.5</v>
      </c>
    </row>
    <row r="71" spans="1:17" ht="19.5" customHeight="1">
      <c r="A71" s="75"/>
      <c r="B71" s="76"/>
      <c r="C71" s="76"/>
      <c r="D71" s="76"/>
      <c r="E71" s="76"/>
      <c r="F71" s="74"/>
      <c r="G71" s="74"/>
      <c r="H71" s="74"/>
      <c r="I71" s="74"/>
      <c r="J71" s="74"/>
      <c r="K71" s="85"/>
      <c r="L71" s="86"/>
      <c r="M71" s="86"/>
      <c r="N71" s="86"/>
      <c r="O71" s="87"/>
    </row>
    <row r="72" spans="1:17" ht="19.5" customHeight="1">
      <c r="A72" s="75"/>
      <c r="B72" s="76"/>
      <c r="C72" s="76"/>
      <c r="D72" s="76"/>
      <c r="E72" s="76"/>
      <c r="F72" s="74"/>
      <c r="G72" s="74"/>
      <c r="H72" s="74"/>
      <c r="I72" s="74"/>
      <c r="J72" s="74"/>
      <c r="K72" s="85"/>
      <c r="L72" s="86"/>
      <c r="M72" s="86"/>
      <c r="N72" s="86"/>
      <c r="O72" s="87"/>
    </row>
    <row r="73" spans="1:17" ht="19.5" customHeight="1">
      <c r="A73" s="75"/>
      <c r="B73" s="76"/>
      <c r="C73" s="76"/>
      <c r="D73" s="76"/>
      <c r="E73" s="76"/>
      <c r="F73" s="74"/>
      <c r="G73" s="74"/>
      <c r="H73" s="74"/>
      <c r="I73" s="74"/>
      <c r="J73" s="74"/>
      <c r="K73" s="88"/>
      <c r="L73" s="89"/>
      <c r="M73" s="89"/>
      <c r="N73" s="89"/>
      <c r="O73" s="90"/>
    </row>
    <row r="74" spans="1:17" ht="19.5" customHeight="1">
      <c r="A74" s="75" t="s">
        <v>13</v>
      </c>
      <c r="B74" s="76"/>
      <c r="C74" s="76"/>
      <c r="D74" s="76"/>
      <c r="E74" s="76"/>
      <c r="F74" s="74">
        <f>P76*Q76*Q42</f>
        <v>174.75559782608696</v>
      </c>
      <c r="G74" s="74"/>
      <c r="H74" s="74"/>
      <c r="I74" s="74"/>
      <c r="J74" s="74"/>
      <c r="K74" s="82">
        <f>P76*Q76*R42</f>
        <v>166.44309782608696</v>
      </c>
      <c r="L74" s="83"/>
      <c r="M74" s="83"/>
      <c r="N74" s="83"/>
      <c r="O74" s="84"/>
    </row>
    <row r="75" spans="1:17" ht="19.5" customHeight="1">
      <c r="A75" s="75"/>
      <c r="B75" s="76"/>
      <c r="C75" s="76"/>
      <c r="D75" s="76"/>
      <c r="E75" s="76"/>
      <c r="F75" s="74"/>
      <c r="G75" s="74"/>
      <c r="H75" s="74"/>
      <c r="I75" s="74"/>
      <c r="J75" s="74"/>
      <c r="K75" s="85"/>
      <c r="L75" s="86"/>
      <c r="M75" s="86"/>
      <c r="N75" s="86"/>
      <c r="O75" s="87"/>
    </row>
    <row r="76" spans="1:17" ht="19.5" customHeight="1">
      <c r="A76" s="75"/>
      <c r="B76" s="76"/>
      <c r="C76" s="76"/>
      <c r="D76" s="76"/>
      <c r="E76" s="76"/>
      <c r="F76" s="74"/>
      <c r="G76" s="74"/>
      <c r="H76" s="74"/>
      <c r="I76" s="74"/>
      <c r="J76" s="74"/>
      <c r="K76" s="85"/>
      <c r="L76" s="86"/>
      <c r="M76" s="86"/>
      <c r="N76" s="86"/>
      <c r="O76" s="87"/>
      <c r="P76" s="3">
        <v>9.5000000000000001E-2</v>
      </c>
      <c r="Q76">
        <v>2.5</v>
      </c>
    </row>
    <row r="77" spans="1:17" ht="19.5" customHeight="1">
      <c r="A77" s="75"/>
      <c r="B77" s="76"/>
      <c r="C77" s="76"/>
      <c r="D77" s="76"/>
      <c r="E77" s="76"/>
      <c r="F77" s="74"/>
      <c r="G77" s="74"/>
      <c r="H77" s="74"/>
      <c r="I77" s="74"/>
      <c r="J77" s="74"/>
      <c r="K77" s="85"/>
      <c r="L77" s="86"/>
      <c r="M77" s="86"/>
      <c r="N77" s="86"/>
      <c r="O77" s="87"/>
    </row>
    <row r="78" spans="1:17" ht="19.5" customHeight="1">
      <c r="A78" s="75"/>
      <c r="B78" s="76"/>
      <c r="C78" s="76"/>
      <c r="D78" s="76"/>
      <c r="E78" s="76"/>
      <c r="F78" s="74"/>
      <c r="G78" s="74"/>
      <c r="H78" s="74"/>
      <c r="I78" s="74"/>
      <c r="J78" s="74"/>
      <c r="K78" s="85"/>
      <c r="L78" s="86"/>
      <c r="M78" s="86"/>
      <c r="N78" s="86"/>
      <c r="O78" s="87"/>
    </row>
    <row r="79" spans="1:17" ht="19.5" customHeight="1" thickBot="1">
      <c r="A79" s="77"/>
      <c r="B79" s="78"/>
      <c r="C79" s="78"/>
      <c r="D79" s="78"/>
      <c r="E79" s="78"/>
      <c r="F79" s="74"/>
      <c r="G79" s="74"/>
      <c r="H79" s="74"/>
      <c r="I79" s="74"/>
      <c r="J79" s="74"/>
      <c r="K79" s="88"/>
      <c r="L79" s="89"/>
      <c r="M79" s="89"/>
      <c r="N79" s="89"/>
      <c r="O79" s="90"/>
    </row>
  </sheetData>
  <sheetProtection password="C659" sheet="1" objects="1" scenarios="1" selectLockedCells="1" selectUnlockedCells="1"/>
  <customSheetViews>
    <customSheetView guid="{8174227E-8ECC-45E2-97A5-AFB7679DCCA3}" showPageBreaks="1" printArea="1" view="pageBreakPreview">
      <selection activeCell="I11" sqref="I11:K21"/>
      <pageMargins left="0.7" right="0.7" top="0.75" bottom="0.75" header="0.3" footer="0.3"/>
      <pageSetup paperSize="9" scale="63" orientation="landscape" horizontalDpi="180" verticalDpi="180" r:id="rId1"/>
    </customSheetView>
  </customSheetViews>
  <mergeCells count="47">
    <mergeCell ref="Q1:R2"/>
    <mergeCell ref="S1:T2"/>
    <mergeCell ref="A7:E7"/>
    <mergeCell ref="F7:O7"/>
    <mergeCell ref="A1:K4"/>
    <mergeCell ref="L1:O1"/>
    <mergeCell ref="L2:O2"/>
    <mergeCell ref="L3:O4"/>
    <mergeCell ref="A5:O6"/>
    <mergeCell ref="Q3:R3"/>
    <mergeCell ref="S3:T3"/>
    <mergeCell ref="A8:E8"/>
    <mergeCell ref="F8:H8"/>
    <mergeCell ref="I8:K8"/>
    <mergeCell ref="L8:O8"/>
    <mergeCell ref="A9:E10"/>
    <mergeCell ref="F9:H10"/>
    <mergeCell ref="I9:K10"/>
    <mergeCell ref="L9:O10"/>
    <mergeCell ref="F62:J67"/>
    <mergeCell ref="A11:E33"/>
    <mergeCell ref="F46:J48"/>
    <mergeCell ref="F49:J49"/>
    <mergeCell ref="F11:H33"/>
    <mergeCell ref="I11:K33"/>
    <mergeCell ref="K46:O48"/>
    <mergeCell ref="K49:O49"/>
    <mergeCell ref="A37:O37"/>
    <mergeCell ref="F39:K39"/>
    <mergeCell ref="E41:L41"/>
    <mergeCell ref="L11:O33"/>
    <mergeCell ref="F68:J73"/>
    <mergeCell ref="A68:E73"/>
    <mergeCell ref="A74:E79"/>
    <mergeCell ref="A45:O45"/>
    <mergeCell ref="K50:O55"/>
    <mergeCell ref="K56:O61"/>
    <mergeCell ref="K62:O67"/>
    <mergeCell ref="A50:E55"/>
    <mergeCell ref="A46:E49"/>
    <mergeCell ref="A56:E61"/>
    <mergeCell ref="A62:E67"/>
    <mergeCell ref="K68:O73"/>
    <mergeCell ref="K74:O79"/>
    <mergeCell ref="F74:J79"/>
    <mergeCell ref="F50:J55"/>
    <mergeCell ref="F56:J61"/>
  </mergeCells>
  <hyperlinks>
    <hyperlink ref="L3" r:id="rId2"/>
  </hyperlinks>
  <pageMargins left="0.70866141732283472" right="0" top="0.74803149606299213" bottom="0" header="0.31496062992125984" footer="0.31496062992125984"/>
  <pageSetup paperSize="9" scale="75" orientation="landscape" horizontalDpi="180" verticalDpi="180" r:id="rId3"/>
  <rowBreaks count="1" manualBreakCount="1">
    <brk id="43" max="14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Добор. для кровли</vt:lpstr>
      <vt:lpstr>Металлический сайдинг</vt:lpstr>
      <vt:lpstr>'Добор. для кровли'!Область_печати</vt:lpstr>
      <vt:lpstr>'Металлический сайдинг'!Область_печати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2026-03-02T16:36:06Z</cp:lastPrinted>
  <dcterms:created xsi:type="dcterms:W3CDTF">2017-12-25T02:15:00Z</dcterms:created>
  <dcterms:modified xsi:type="dcterms:W3CDTF">2026-03-04T21:09:28Z</dcterms:modified>
</cp:coreProperties>
</file>