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9095" windowHeight="8445" tabRatio="931"/>
  </bookViews>
  <sheets>
    <sheet name="Металл" sheetId="6" r:id="rId1"/>
  </sheets>
  <definedNames>
    <definedName name="Z_8174227E_8ECC_45E2_97A5_AFB7679DCCA3_.wvu.PrintArea" localSheetId="0" hidden="1">Металл!$A$1:$L$17</definedName>
    <definedName name="Z_8174227E_8ECC_45E2_97A5_AFB7679DCCA3_.wvu.Rows" localSheetId="0" hidden="1">Металл!$6:$6</definedName>
    <definedName name="_xlnm.Print_Area" localSheetId="0">Металл!$A$1:$L$26</definedName>
  </definedNames>
  <calcPr calcId="124519"/>
  <customWorkbookViews>
    <customWorkbookView name="user - Личное представление" guid="{8174227E-8ECC-45E2-97A5-AFB7679DCCA3}" mergeInterval="0" personalView="1" maximized="1" xWindow="1" yWindow="1" windowWidth="1280" windowHeight="570" tabRatio="931" activeSheetId="6"/>
  </customWorkbookViews>
</workbook>
</file>

<file path=xl/calcChain.xml><?xml version="1.0" encoding="utf-8"?>
<calcChain xmlns="http://schemas.openxmlformats.org/spreadsheetml/2006/main">
  <c r="G14" i="6"/>
  <c r="H14" s="1"/>
  <c r="K15"/>
  <c r="I15" s="1"/>
  <c r="E15"/>
  <c r="E17"/>
  <c r="I17" s="1"/>
  <c r="K14"/>
  <c r="I14" s="1"/>
  <c r="K10"/>
  <c r="I10"/>
  <c r="H10"/>
  <c r="G10"/>
  <c r="F10"/>
  <c r="E10"/>
  <c r="E14" l="1"/>
  <c r="F14"/>
</calcChain>
</file>

<file path=xl/sharedStrings.xml><?xml version="1.0" encoding="utf-8"?>
<sst xmlns="http://schemas.openxmlformats.org/spreadsheetml/2006/main" count="55" uniqueCount="53">
  <si>
    <t>E-mail: velesdv@bk.ru</t>
  </si>
  <si>
    <t>www.velesdv.ru</t>
  </si>
  <si>
    <t>Наименование</t>
  </si>
  <si>
    <t>8 (423) 271-75-82</t>
  </si>
  <si>
    <t>Цена за 1 тонну, с учетом НДС (руб)</t>
  </si>
  <si>
    <t>с полимерным покрытием</t>
  </si>
  <si>
    <t xml:space="preserve">оцинковка </t>
  </si>
  <si>
    <t xml:space="preserve">    До 3 тонн</t>
  </si>
  <si>
    <t>Свыше 3 тонн</t>
  </si>
  <si>
    <t xml:space="preserve">Наименование </t>
  </si>
  <si>
    <t>Цена за 1 м² листового металла  с учетом НДС (руб)</t>
  </si>
  <si>
    <t>оцинковка</t>
  </si>
  <si>
    <t>до 100 м²</t>
  </si>
  <si>
    <t xml:space="preserve">    До 3 тонн.,     без пленки</t>
  </si>
  <si>
    <t>Свыше 3 тонн., без пленки</t>
  </si>
  <si>
    <t>До 100 м²       без пленки</t>
  </si>
  <si>
    <t>Свыше 100 м²       без пленки</t>
  </si>
  <si>
    <t xml:space="preserve">цвета по RAL </t>
  </si>
  <si>
    <r>
      <t xml:space="preserve">    До 3 тонн.,         </t>
    </r>
    <r>
      <rPr>
        <b/>
        <sz val="12"/>
        <color indexed="8"/>
        <rFont val="Calibri"/>
        <family val="2"/>
        <charset val="204"/>
      </rPr>
      <t>в пленке</t>
    </r>
  </si>
  <si>
    <r>
      <t xml:space="preserve">   Свыше 3 тонн.,</t>
    </r>
    <r>
      <rPr>
        <b/>
        <sz val="12"/>
        <color indexed="8"/>
        <rFont val="Calibri"/>
        <family val="2"/>
        <charset val="204"/>
      </rPr>
      <t>в пленке</t>
    </r>
  </si>
  <si>
    <r>
      <t xml:space="preserve">Свыше 100 м²          </t>
    </r>
    <r>
      <rPr>
        <b/>
        <sz val="12"/>
        <color theme="1"/>
        <rFont val="Calibri"/>
        <family val="2"/>
        <charset val="204"/>
        <scheme val="minor"/>
      </rPr>
      <t>в пленке</t>
    </r>
  </si>
  <si>
    <t>свыше 100 м²</t>
  </si>
  <si>
    <t xml:space="preserve"> Сталь холоднокатаная оцинкованная  ширина 1250 мм, толщина 0,45 мм  </t>
  </si>
  <si>
    <t xml:space="preserve">Сталь холоднокатаная оцинкованная ширина 1250 мм, толщина 0,45 мм  </t>
  </si>
  <si>
    <r>
      <rPr>
        <b/>
        <sz val="11"/>
        <color theme="1"/>
        <rFont val="Calibri"/>
        <family val="2"/>
        <charset val="204"/>
        <scheme val="minor"/>
      </rPr>
      <t xml:space="preserve"> Х1 </t>
    </r>
    <r>
      <rPr>
        <sz val="11"/>
        <color theme="1"/>
        <rFont val="Calibri"/>
        <family val="2"/>
        <charset val="204"/>
        <scheme val="minor"/>
      </rPr>
      <t>Оцинковка До 3 тонн.,без пленки</t>
    </r>
  </si>
  <si>
    <r>
      <rPr>
        <b/>
        <sz val="11"/>
        <color theme="1"/>
        <rFont val="Calibri"/>
        <family val="2"/>
        <charset val="204"/>
        <scheme val="minor"/>
      </rPr>
      <t>Х2</t>
    </r>
    <r>
      <rPr>
        <sz val="11"/>
        <color theme="1"/>
        <rFont val="Calibri"/>
        <family val="2"/>
        <charset val="204"/>
        <scheme val="minor"/>
      </rPr>
      <t xml:space="preserve"> Оцинковка 0,65</t>
    </r>
  </si>
  <si>
    <r>
      <rPr>
        <b/>
        <sz val="11"/>
        <color theme="1"/>
        <rFont val="Calibri"/>
        <family val="2"/>
        <charset val="204"/>
        <scheme val="minor"/>
      </rPr>
      <t xml:space="preserve">Х3 </t>
    </r>
    <r>
      <rPr>
        <sz val="11"/>
        <color theme="1"/>
        <rFont val="Calibri"/>
        <family val="2"/>
        <charset val="204"/>
        <scheme val="minor"/>
      </rPr>
      <t>Окрашенный</t>
    </r>
  </si>
  <si>
    <r>
      <rPr>
        <b/>
        <sz val="11"/>
        <color theme="1"/>
        <rFont val="Calibri"/>
        <family val="2"/>
        <charset val="204"/>
        <scheme val="minor"/>
      </rPr>
      <t>Х4</t>
    </r>
    <r>
      <rPr>
        <sz val="11"/>
        <color theme="1"/>
        <rFont val="Calibri"/>
        <family val="2"/>
        <charset val="204"/>
        <scheme val="minor"/>
      </rPr>
      <t xml:space="preserve"> PRINTECH 3D</t>
    </r>
  </si>
  <si>
    <r>
      <t xml:space="preserve">Сталь холоднокатаная оцинкованная         </t>
    </r>
    <r>
      <rPr>
        <b/>
        <sz val="12"/>
        <color theme="1"/>
        <rFont val="Calibri"/>
        <family val="2"/>
        <charset val="204"/>
        <scheme val="minor"/>
      </rPr>
      <t>PRINTECH 3D</t>
    </r>
    <r>
      <rPr>
        <sz val="11"/>
        <color theme="1"/>
        <rFont val="Calibri"/>
        <family val="2"/>
        <charset val="204"/>
        <scheme val="minor"/>
      </rPr>
      <t xml:space="preserve"> ширина 1250 мм, толщина 0,45 мм  </t>
    </r>
  </si>
  <si>
    <r>
      <t xml:space="preserve">Цвета </t>
    </r>
    <r>
      <rPr>
        <b/>
        <sz val="11"/>
        <color theme="1"/>
        <rFont val="Calibri"/>
        <family val="2"/>
        <charset val="204"/>
        <scheme val="minor"/>
      </rPr>
      <t>PRINTECH 3D</t>
    </r>
    <r>
      <rPr>
        <sz val="11"/>
        <color theme="1"/>
        <rFont val="Calibri"/>
        <family val="2"/>
        <charset val="204"/>
        <scheme val="minor"/>
      </rPr>
      <t xml:space="preserve"> без пленки</t>
    </r>
  </si>
  <si>
    <r>
      <rPr>
        <sz val="11"/>
        <color theme="1"/>
        <rFont val="Calibri"/>
        <family val="2"/>
        <charset val="204"/>
        <scheme val="minor"/>
      </rPr>
      <t xml:space="preserve">Цвета </t>
    </r>
    <r>
      <rPr>
        <b/>
        <sz val="12"/>
        <color theme="1"/>
        <rFont val="Calibri"/>
        <family val="2"/>
        <charset val="204"/>
        <scheme val="minor"/>
      </rPr>
      <t xml:space="preserve">PRINTECH 3D </t>
    </r>
    <r>
      <rPr>
        <sz val="12"/>
        <color theme="1"/>
        <rFont val="Calibri"/>
        <family val="2"/>
        <charset val="204"/>
        <scheme val="minor"/>
      </rPr>
      <t>в пленке</t>
    </r>
  </si>
  <si>
    <t>Изготовление:</t>
  </si>
  <si>
    <r>
      <t>Сталь холоднокатаная оцинкованная ширина 1250 мм, толщина</t>
    </r>
    <r>
      <rPr>
        <b/>
        <sz val="11"/>
        <color theme="1"/>
        <rFont val="Calibri"/>
        <family val="2"/>
        <charset val="204"/>
        <scheme val="minor"/>
      </rPr>
      <t xml:space="preserve"> 0,65</t>
    </r>
    <r>
      <rPr>
        <sz val="11"/>
        <color theme="1"/>
        <rFont val="Calibri"/>
        <family val="2"/>
        <charset val="204"/>
        <scheme val="minor"/>
      </rPr>
      <t xml:space="preserve"> мм  </t>
    </r>
  </si>
  <si>
    <r>
      <t>42 руб. м</t>
    </r>
    <r>
      <rPr>
        <vertAlign val="superscript"/>
        <sz val="12"/>
        <color theme="1"/>
        <rFont val="Calibri"/>
        <family val="2"/>
        <charset val="204"/>
        <scheme val="minor"/>
      </rPr>
      <t>2</t>
    </r>
  </si>
  <si>
    <t>5 руб. м/пог.</t>
  </si>
  <si>
    <t>7 руб. м/пог.</t>
  </si>
  <si>
    <t>Х3 Окрашенный 0,65</t>
  </si>
  <si>
    <t>Порезка 0,45мм</t>
  </si>
  <si>
    <t>10 руб. м/пог.</t>
  </si>
  <si>
    <t>Перемотка 0,45мм</t>
  </si>
  <si>
    <t>Перемотка 0,65мм</t>
  </si>
  <si>
    <t>Изготов. 0,45мм</t>
  </si>
  <si>
    <t>Изготов. 0,65мм</t>
  </si>
  <si>
    <t>Порезка 0,65мм</t>
  </si>
  <si>
    <r>
      <t xml:space="preserve">Перемотка 0,45 мм </t>
    </r>
    <r>
      <rPr>
        <b/>
        <sz val="12"/>
        <color theme="1"/>
        <rFont val="Calibri"/>
        <family val="2"/>
        <charset val="204"/>
        <scheme val="minor"/>
      </rPr>
      <t>24</t>
    </r>
    <r>
      <rPr>
        <sz val="12"/>
        <color theme="1"/>
        <rFont val="Calibri"/>
        <family val="2"/>
        <charset val="204"/>
        <scheme val="minor"/>
      </rPr>
      <t>руб. м/пог.</t>
    </r>
  </si>
  <si>
    <t>Перемотка 0,65 мм- 34руб. м/пог.</t>
  </si>
  <si>
    <t>Перемотка в пленку 0,45 мм 47руб. м/пог.</t>
  </si>
  <si>
    <t>Перемотка в пленку 0,65 мм 57руб. м/пог.</t>
  </si>
  <si>
    <r>
      <t>Перемотка в пленку+порезка 0,45 мм 5</t>
    </r>
    <r>
      <rPr>
        <b/>
        <sz val="12"/>
        <color theme="1"/>
        <rFont val="Calibri"/>
        <family val="2"/>
        <charset val="204"/>
        <scheme val="minor"/>
      </rPr>
      <t>9</t>
    </r>
    <r>
      <rPr>
        <sz val="12"/>
        <color theme="1"/>
        <rFont val="Calibri"/>
        <family val="2"/>
        <charset val="204"/>
        <scheme val="minor"/>
      </rPr>
      <t>руб. м/пог.</t>
    </r>
  </si>
  <si>
    <t>Перемотка в пленку+порезка 0,65 мм 74руб. м/пог.</t>
  </si>
  <si>
    <r>
      <t xml:space="preserve">До 100 м²           </t>
    </r>
    <r>
      <rPr>
        <b/>
        <sz val="12"/>
        <color theme="1"/>
        <rFont val="Calibri"/>
        <family val="2"/>
        <charset val="204"/>
        <scheme val="minor"/>
      </rPr>
      <t>в пленке</t>
    </r>
  </si>
  <si>
    <r>
      <t xml:space="preserve">Профнастил </t>
    </r>
    <r>
      <rPr>
        <b/>
        <sz val="12"/>
        <color theme="1"/>
        <rFont val="Calibri"/>
        <family val="2"/>
        <charset val="204"/>
        <scheme val="minor"/>
      </rPr>
      <t>60</t>
    </r>
    <r>
      <rPr>
        <sz val="12"/>
        <color theme="1"/>
        <rFont val="Calibri"/>
        <family val="2"/>
        <charset val="204"/>
        <scheme val="minor"/>
      </rPr>
      <t>руб. м/пог.</t>
    </r>
  </si>
  <si>
    <r>
      <t>60 руб. м</t>
    </r>
    <r>
      <rPr>
        <vertAlign val="superscript"/>
        <sz val="12"/>
        <color theme="1"/>
        <rFont val="Calibri"/>
        <family val="2"/>
        <charset val="204"/>
        <scheme val="minor"/>
      </rPr>
      <t>2</t>
    </r>
  </si>
</sst>
</file>

<file path=xl/styles.xml><?xml version="1.0" encoding="utf-8"?>
<styleSheet xmlns="http://schemas.openxmlformats.org/spreadsheetml/2006/main">
  <numFmts count="2">
    <numFmt numFmtId="164" formatCode="#,##0&quot;р.&quot;"/>
    <numFmt numFmtId="165" formatCode="#,##0[$р.-419]"/>
  </numFmts>
  <fonts count="10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u/>
      <sz val="12"/>
      <color theme="10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vertAlign val="superscript"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CC9B0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95">
    <xf numFmtId="0" fontId="0" fillId="0" borderId="0" xfId="0"/>
    <xf numFmtId="0" fontId="0" fillId="2" borderId="17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2" borderId="15" xfId="0" applyFill="1" applyBorder="1" applyAlignment="1">
      <alignment vertical="center"/>
    </xf>
    <xf numFmtId="0" fontId="2" fillId="0" borderId="12" xfId="0" applyFont="1" applyBorder="1" applyAlignment="1">
      <alignment horizontal="center" vertical="top" wrapText="1"/>
    </xf>
    <xf numFmtId="165" fontId="2" fillId="0" borderId="31" xfId="0" applyNumberFormat="1" applyFont="1" applyBorder="1" applyAlignment="1">
      <alignment horizontal="center" vertical="center"/>
    </xf>
    <xf numFmtId="165" fontId="4" fillId="0" borderId="31" xfId="0" applyNumberFormat="1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 wrapText="1"/>
    </xf>
    <xf numFmtId="0" fontId="4" fillId="0" borderId="0" xfId="0" applyFont="1"/>
    <xf numFmtId="0" fontId="2" fillId="0" borderId="0" xfId="0" applyFont="1"/>
    <xf numFmtId="0" fontId="2" fillId="0" borderId="5" xfId="0" applyFont="1" applyBorder="1" applyAlignment="1">
      <alignment horizontal="right"/>
    </xf>
    <xf numFmtId="0" fontId="2" fillId="0" borderId="5" xfId="0" applyFont="1" applyFill="1" applyBorder="1" applyAlignment="1">
      <alignment horizontal="right"/>
    </xf>
    <xf numFmtId="0" fontId="4" fillId="0" borderId="5" xfId="0" applyFont="1" applyBorder="1" applyAlignment="1">
      <alignment horizontal="left"/>
    </xf>
    <xf numFmtId="164" fontId="2" fillId="0" borderId="34" xfId="0" applyNumberFormat="1" applyFont="1" applyBorder="1" applyAlignment="1">
      <alignment horizontal="center" vertical="center" wrapText="1"/>
    </xf>
    <xf numFmtId="164" fontId="2" fillId="0" borderId="29" xfId="0" applyNumberFormat="1" applyFont="1" applyBorder="1" applyAlignment="1">
      <alignment horizontal="center" vertical="center" wrapText="1"/>
    </xf>
    <xf numFmtId="164" fontId="2" fillId="0" borderId="35" xfId="0" applyNumberFormat="1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27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164" fontId="2" fillId="0" borderId="34" xfId="0" applyNumberFormat="1" applyFont="1" applyFill="1" applyBorder="1" applyAlignment="1">
      <alignment horizontal="center" vertical="center"/>
    </xf>
    <xf numFmtId="164" fontId="2" fillId="0" borderId="29" xfId="0" applyNumberFormat="1" applyFont="1" applyFill="1" applyBorder="1" applyAlignment="1">
      <alignment horizontal="center" vertical="center"/>
    </xf>
    <xf numFmtId="164" fontId="2" fillId="0" borderId="30" xfId="0" applyNumberFormat="1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/>
    </xf>
    <xf numFmtId="0" fontId="7" fillId="0" borderId="38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5" fillId="0" borderId="0" xfId="1" applyFont="1" applyBorder="1" applyAlignment="1" applyProtection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wrapText="1"/>
    </xf>
    <xf numFmtId="164" fontId="3" fillId="0" borderId="31" xfId="0" applyNumberFormat="1" applyFont="1" applyBorder="1" applyAlignment="1">
      <alignment horizontal="center" vertical="center" wrapText="1"/>
    </xf>
    <xf numFmtId="164" fontId="8" fillId="0" borderId="31" xfId="0" applyNumberFormat="1" applyFont="1" applyBorder="1" applyAlignment="1">
      <alignment horizontal="center" vertical="center" wrapText="1"/>
    </xf>
    <xf numFmtId="164" fontId="8" fillId="0" borderId="32" xfId="0" applyNumberFormat="1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164" fontId="3" fillId="0" borderId="34" xfId="0" applyNumberFormat="1" applyFont="1" applyFill="1" applyBorder="1" applyAlignment="1">
      <alignment horizontal="center" vertical="center"/>
    </xf>
    <xf numFmtId="164" fontId="3" fillId="0" borderId="29" xfId="0" applyNumberFormat="1" applyFont="1" applyFill="1" applyBorder="1" applyAlignment="1">
      <alignment horizontal="center" vertical="center"/>
    </xf>
    <xf numFmtId="164" fontId="3" fillId="0" borderId="30" xfId="0" applyNumberFormat="1" applyFont="1" applyFill="1" applyBorder="1" applyAlignment="1">
      <alignment horizontal="center" vertical="center"/>
    </xf>
    <xf numFmtId="164" fontId="3" fillId="0" borderId="32" xfId="0" applyNumberFormat="1" applyFont="1" applyBorder="1" applyAlignment="1">
      <alignment horizontal="center" vertical="center" wrapText="1"/>
    </xf>
    <xf numFmtId="0" fontId="0" fillId="4" borderId="34" xfId="0" applyFill="1" applyBorder="1" applyAlignment="1">
      <alignment horizontal="center"/>
    </xf>
    <xf numFmtId="0" fontId="0" fillId="4" borderId="29" xfId="0" applyFill="1" applyBorder="1" applyAlignment="1">
      <alignment horizontal="center"/>
    </xf>
    <xf numFmtId="0" fontId="0" fillId="4" borderId="30" xfId="0" applyFill="1" applyBorder="1" applyAlignment="1">
      <alignment horizontal="center"/>
    </xf>
    <xf numFmtId="0" fontId="3" fillId="4" borderId="34" xfId="0" applyFont="1" applyFill="1" applyBorder="1" applyAlignment="1">
      <alignment horizontal="center" vertical="center" wrapText="1"/>
    </xf>
    <xf numFmtId="0" fontId="3" fillId="4" borderId="29" xfId="0" applyFont="1" applyFill="1" applyBorder="1" applyAlignment="1">
      <alignment horizontal="center" vertical="center" wrapText="1"/>
    </xf>
    <xf numFmtId="0" fontId="3" fillId="4" borderId="35" xfId="0" applyFont="1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164" fontId="2" fillId="0" borderId="12" xfId="0" applyNumberFormat="1" applyFont="1" applyFill="1" applyBorder="1" applyAlignment="1">
      <alignment horizontal="center" vertical="center"/>
    </xf>
    <xf numFmtId="164" fontId="2" fillId="0" borderId="21" xfId="0" applyNumberFormat="1" applyFont="1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3" fontId="2" fillId="0" borderId="5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mruColors>
      <color rgb="FFCC9B00"/>
      <color rgb="FFAC83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57150</xdr:colOff>
      <xdr:row>0</xdr:row>
      <xdr:rowOff>57150</xdr:rowOff>
    </xdr:from>
    <xdr:to>
      <xdr:col>7</xdr:col>
      <xdr:colOff>200026</xdr:colOff>
      <xdr:row>3</xdr:row>
      <xdr:rowOff>180975</xdr:rowOff>
    </xdr:to>
    <xdr:pic>
      <xdr:nvPicPr>
        <xdr:cNvPr id="3" name="Рисунок 4" descr="логотип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71675" y="57150"/>
          <a:ext cx="4124326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295275</xdr:colOff>
      <xdr:row>11</xdr:row>
      <xdr:rowOff>28576</xdr:rowOff>
    </xdr:from>
    <xdr:to>
      <xdr:col>3</xdr:col>
      <xdr:colOff>304800</xdr:colOff>
      <xdr:row>12</xdr:row>
      <xdr:rowOff>533401</xdr:rowOff>
    </xdr:to>
    <xdr:pic>
      <xdr:nvPicPr>
        <xdr:cNvPr id="5" name="Picture 230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95275" y="2914651"/>
          <a:ext cx="1924050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velesdv.ru/" TargetMode="External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1"/>
  <sheetViews>
    <sheetView tabSelected="1" view="pageBreakPreview" zoomScaleSheetLayoutView="100" workbookViewId="0">
      <selection activeCell="A35" sqref="A35:XFD35"/>
    </sheetView>
  </sheetViews>
  <sheetFormatPr defaultRowHeight="15"/>
  <cols>
    <col min="1" max="4" width="9.5703125" customWidth="1"/>
    <col min="5" max="7" width="16.7109375" customWidth="1"/>
    <col min="8" max="8" width="19.85546875" customWidth="1"/>
    <col min="9" max="9" width="14.7109375" customWidth="1"/>
    <col min="10" max="12" width="16.7109375" customWidth="1"/>
  </cols>
  <sheetData>
    <row r="1" spans="1:12" ht="20.25" customHeight="1">
      <c r="A1" s="30"/>
      <c r="B1" s="30"/>
      <c r="C1" s="30"/>
      <c r="D1" s="30"/>
      <c r="E1" s="30"/>
      <c r="F1" s="30"/>
      <c r="G1" s="30"/>
      <c r="H1" s="30"/>
      <c r="I1" s="32" t="s">
        <v>3</v>
      </c>
      <c r="J1" s="32"/>
      <c r="K1" s="32"/>
      <c r="L1" s="32"/>
    </row>
    <row r="2" spans="1:12" ht="20.25" customHeight="1">
      <c r="A2" s="30"/>
      <c r="B2" s="30"/>
      <c r="C2" s="30"/>
      <c r="D2" s="30"/>
      <c r="E2" s="30"/>
      <c r="F2" s="30"/>
      <c r="G2" s="30"/>
      <c r="H2" s="30"/>
      <c r="I2" s="32" t="s">
        <v>0</v>
      </c>
      <c r="J2" s="32"/>
      <c r="K2" s="32"/>
      <c r="L2" s="32"/>
    </row>
    <row r="3" spans="1:12" ht="20.25" customHeight="1">
      <c r="A3" s="30"/>
      <c r="B3" s="30"/>
      <c r="C3" s="30"/>
      <c r="D3" s="30"/>
      <c r="E3" s="30"/>
      <c r="F3" s="30"/>
      <c r="G3" s="30"/>
      <c r="H3" s="30"/>
      <c r="I3" s="33" t="s">
        <v>1</v>
      </c>
      <c r="J3" s="33"/>
      <c r="K3" s="33"/>
      <c r="L3" s="33"/>
    </row>
    <row r="4" spans="1:12" ht="20.25" customHeight="1" thickBot="1">
      <c r="A4" s="31"/>
      <c r="B4" s="31"/>
      <c r="C4" s="31"/>
      <c r="D4" s="31"/>
      <c r="E4" s="31"/>
      <c r="F4" s="31"/>
      <c r="G4" s="31"/>
      <c r="H4" s="31"/>
      <c r="I4" s="33"/>
      <c r="J4" s="33"/>
      <c r="K4" s="33"/>
      <c r="L4" s="33"/>
    </row>
    <row r="5" spans="1:12" ht="29.25" customHeight="1">
      <c r="A5" s="34" t="s">
        <v>2</v>
      </c>
      <c r="B5" s="35"/>
      <c r="C5" s="35"/>
      <c r="D5" s="35"/>
      <c r="E5" s="38" t="s">
        <v>4</v>
      </c>
      <c r="F5" s="39"/>
      <c r="G5" s="39"/>
      <c r="H5" s="39"/>
      <c r="I5" s="39"/>
      <c r="J5" s="39"/>
      <c r="K5" s="39"/>
      <c r="L5" s="40"/>
    </row>
    <row r="6" spans="1:12" ht="15.75" hidden="1">
      <c r="A6" s="36"/>
      <c r="B6" s="37"/>
      <c r="C6" s="37"/>
      <c r="D6" s="37"/>
      <c r="E6" s="41" t="s">
        <v>5</v>
      </c>
      <c r="F6" s="42"/>
      <c r="G6" s="42"/>
      <c r="H6" s="42"/>
      <c r="I6" s="43" t="s">
        <v>6</v>
      </c>
      <c r="J6" s="44"/>
      <c r="K6" s="44"/>
      <c r="L6" s="45"/>
    </row>
    <row r="7" spans="1:12" ht="15.75">
      <c r="A7" s="1"/>
      <c r="B7" s="2"/>
      <c r="C7" s="2"/>
      <c r="D7" s="3"/>
      <c r="E7" s="41" t="s">
        <v>17</v>
      </c>
      <c r="F7" s="42"/>
      <c r="G7" s="42"/>
      <c r="H7" s="42"/>
      <c r="I7" s="46"/>
      <c r="J7" s="47"/>
      <c r="K7" s="47"/>
      <c r="L7" s="48"/>
    </row>
    <row r="8" spans="1:12" ht="18" customHeight="1">
      <c r="A8" s="87" t="s">
        <v>22</v>
      </c>
      <c r="B8" s="88"/>
      <c r="C8" s="88"/>
      <c r="D8" s="89"/>
      <c r="E8" s="90" t="s">
        <v>13</v>
      </c>
      <c r="F8" s="91" t="s">
        <v>14</v>
      </c>
      <c r="G8" s="90" t="s">
        <v>18</v>
      </c>
      <c r="H8" s="91" t="s">
        <v>19</v>
      </c>
      <c r="I8" s="92" t="s">
        <v>7</v>
      </c>
      <c r="J8" s="92"/>
      <c r="K8" s="93" t="s">
        <v>8</v>
      </c>
      <c r="L8" s="94"/>
    </row>
    <row r="9" spans="1:12" ht="18" customHeight="1">
      <c r="A9" s="87"/>
      <c r="B9" s="88"/>
      <c r="C9" s="88"/>
      <c r="D9" s="89"/>
      <c r="E9" s="90"/>
      <c r="F9" s="91"/>
      <c r="G9" s="90"/>
      <c r="H9" s="91"/>
      <c r="I9" s="92"/>
      <c r="J9" s="92"/>
      <c r="K9" s="93"/>
      <c r="L9" s="94"/>
    </row>
    <row r="10" spans="1:12" ht="36" customHeight="1" thickBot="1">
      <c r="A10" s="22"/>
      <c r="B10" s="23"/>
      <c r="C10" s="23"/>
      <c r="D10" s="24"/>
      <c r="E10" s="7">
        <f>E29+7200</f>
        <v>128200</v>
      </c>
      <c r="F10" s="7">
        <f>E29+6000</f>
        <v>127000</v>
      </c>
      <c r="G10" s="7">
        <f>E29+7200+10800</f>
        <v>139000</v>
      </c>
      <c r="H10" s="7">
        <f>E29+6000+10800</f>
        <v>137800</v>
      </c>
      <c r="I10" s="82">
        <f>A29+7200</f>
        <v>113200</v>
      </c>
      <c r="J10" s="82"/>
      <c r="K10" s="82">
        <f>A29+6000</f>
        <v>112000</v>
      </c>
      <c r="L10" s="83"/>
    </row>
    <row r="11" spans="1:12" ht="29.25" customHeight="1">
      <c r="A11" s="79" t="s">
        <v>9</v>
      </c>
      <c r="B11" s="80"/>
      <c r="C11" s="80"/>
      <c r="D11" s="81"/>
      <c r="E11" s="84" t="s">
        <v>10</v>
      </c>
      <c r="F11" s="85"/>
      <c r="G11" s="85"/>
      <c r="H11" s="85"/>
      <c r="I11" s="85"/>
      <c r="J11" s="85"/>
      <c r="K11" s="85"/>
      <c r="L11" s="86"/>
    </row>
    <row r="12" spans="1:12" ht="44.25" customHeight="1">
      <c r="A12" s="63"/>
      <c r="B12" s="64"/>
      <c r="C12" s="64"/>
      <c r="D12" s="65"/>
      <c r="E12" s="55" t="s">
        <v>17</v>
      </c>
      <c r="F12" s="56"/>
      <c r="G12" s="56"/>
      <c r="H12" s="57"/>
      <c r="I12" s="58" t="s">
        <v>11</v>
      </c>
      <c r="J12" s="59"/>
      <c r="K12" s="59"/>
      <c r="L12" s="60"/>
    </row>
    <row r="13" spans="1:12" ht="44.25" customHeight="1" thickBot="1">
      <c r="A13" s="66"/>
      <c r="B13" s="67"/>
      <c r="C13" s="67"/>
      <c r="D13" s="68"/>
      <c r="E13" s="4" t="s">
        <v>15</v>
      </c>
      <c r="F13" s="4" t="s">
        <v>50</v>
      </c>
      <c r="G13" s="4" t="s">
        <v>16</v>
      </c>
      <c r="H13" s="4" t="s">
        <v>20</v>
      </c>
      <c r="I13" s="61" t="s">
        <v>12</v>
      </c>
      <c r="J13" s="61"/>
      <c r="K13" s="61" t="s">
        <v>21</v>
      </c>
      <c r="L13" s="62"/>
    </row>
    <row r="14" spans="1:12" ht="33" customHeight="1" thickBot="1">
      <c r="A14" s="49" t="s">
        <v>23</v>
      </c>
      <c r="B14" s="50"/>
      <c r="C14" s="50"/>
      <c r="D14" s="51"/>
      <c r="E14" s="5">
        <f>G14+15</f>
        <v>495.86956521739131</v>
      </c>
      <c r="F14" s="6">
        <f>H14+15</f>
        <v>515.86956521739125</v>
      </c>
      <c r="G14" s="5">
        <f>(E29/230/1.25)+7+53</f>
        <v>480.86956521739131</v>
      </c>
      <c r="H14" s="6">
        <f>G14+20</f>
        <v>500.86956521739131</v>
      </c>
      <c r="I14" s="52">
        <f>K14+15</f>
        <v>451.88888888888886</v>
      </c>
      <c r="J14" s="52"/>
      <c r="K14" s="53">
        <f>(A29/225/1.25)+7+53</f>
        <v>436.88888888888886</v>
      </c>
      <c r="L14" s="54"/>
    </row>
    <row r="15" spans="1:12" ht="33" customHeight="1" thickBot="1">
      <c r="A15" s="49" t="s">
        <v>32</v>
      </c>
      <c r="B15" s="50"/>
      <c r="C15" s="50"/>
      <c r="D15" s="51"/>
      <c r="E15" s="69">
        <f>(I29/150/1.25)+10+74</f>
        <v>702.66666666666674</v>
      </c>
      <c r="F15" s="70"/>
      <c r="G15" s="70"/>
      <c r="H15" s="71"/>
      <c r="I15" s="52">
        <f>K15+15</f>
        <v>621.66666666666674</v>
      </c>
      <c r="J15" s="52"/>
      <c r="K15" s="52">
        <f>(C29/150/1.25)+10+74</f>
        <v>606.66666666666674</v>
      </c>
      <c r="L15" s="72"/>
    </row>
    <row r="16" spans="1:12" ht="24.75" customHeight="1" thickBot="1">
      <c r="A16" s="19" t="s">
        <v>28</v>
      </c>
      <c r="B16" s="20"/>
      <c r="C16" s="20"/>
      <c r="D16" s="21"/>
      <c r="E16" s="73" t="s">
        <v>29</v>
      </c>
      <c r="F16" s="74"/>
      <c r="G16" s="74"/>
      <c r="H16" s="75"/>
      <c r="I16" s="76" t="s">
        <v>30</v>
      </c>
      <c r="J16" s="77"/>
      <c r="K16" s="77"/>
      <c r="L16" s="78"/>
    </row>
    <row r="17" spans="1:12" ht="23.25" customHeight="1" thickBot="1">
      <c r="A17" s="22"/>
      <c r="B17" s="23"/>
      <c r="C17" s="23"/>
      <c r="D17" s="24"/>
      <c r="E17" s="25">
        <f>(G29/230/1.25)+7+53</f>
        <v>588.695652173913</v>
      </c>
      <c r="F17" s="26"/>
      <c r="G17" s="26"/>
      <c r="H17" s="27"/>
      <c r="I17" s="13">
        <f>E17+18</f>
        <v>606.695652173913</v>
      </c>
      <c r="J17" s="14"/>
      <c r="K17" s="14"/>
      <c r="L17" s="15"/>
    </row>
    <row r="18" spans="1:12" ht="17.25" hidden="1" customHeight="1"/>
    <row r="19" spans="1:12" ht="17.25" hidden="1" customHeight="1"/>
    <row r="20" spans="1:12" ht="17.25" hidden="1" customHeight="1">
      <c r="A20" s="8" t="s">
        <v>31</v>
      </c>
      <c r="B20" s="9"/>
      <c r="C20" s="9" t="s">
        <v>51</v>
      </c>
      <c r="D20" s="9"/>
      <c r="E20" s="9"/>
      <c r="F20" s="9"/>
      <c r="H20" s="12" t="s">
        <v>41</v>
      </c>
      <c r="I20" s="11" t="s">
        <v>33</v>
      </c>
      <c r="J20" s="9"/>
      <c r="K20" s="9"/>
      <c r="L20" s="9"/>
    </row>
    <row r="21" spans="1:12" ht="17.25" hidden="1" customHeight="1">
      <c r="A21" s="9"/>
      <c r="B21" s="9"/>
      <c r="C21" s="9" t="s">
        <v>44</v>
      </c>
      <c r="D21" s="9"/>
      <c r="E21" s="9"/>
      <c r="F21" s="9"/>
      <c r="H21" s="12" t="s">
        <v>42</v>
      </c>
      <c r="I21" s="11" t="s">
        <v>52</v>
      </c>
      <c r="J21" s="9"/>
      <c r="K21" s="9"/>
      <c r="L21" s="9"/>
    </row>
    <row r="22" spans="1:12" ht="17.25" hidden="1" customHeight="1">
      <c r="A22" s="9"/>
      <c r="B22" s="9"/>
      <c r="C22" s="9" t="s">
        <v>45</v>
      </c>
      <c r="D22" s="9"/>
      <c r="E22" s="9"/>
      <c r="F22" s="9"/>
      <c r="H22" s="12" t="s">
        <v>39</v>
      </c>
      <c r="I22" s="11" t="s">
        <v>34</v>
      </c>
      <c r="J22" s="9"/>
      <c r="K22" s="9"/>
      <c r="L22" s="9"/>
    </row>
    <row r="23" spans="1:12" ht="17.25" hidden="1" customHeight="1">
      <c r="A23" s="9"/>
      <c r="B23" s="9"/>
      <c r="C23" s="9" t="s">
        <v>46</v>
      </c>
      <c r="D23" s="9"/>
      <c r="E23" s="9"/>
      <c r="F23" s="9"/>
      <c r="H23" s="12" t="s">
        <v>40</v>
      </c>
      <c r="I23" s="10" t="s">
        <v>35</v>
      </c>
      <c r="J23" s="9"/>
      <c r="K23" s="9"/>
      <c r="L23" s="9"/>
    </row>
    <row r="24" spans="1:12" ht="17.25" hidden="1" customHeight="1">
      <c r="A24" s="9"/>
      <c r="B24" s="9"/>
      <c r="C24" s="9" t="s">
        <v>47</v>
      </c>
      <c r="D24" s="9"/>
      <c r="E24" s="9"/>
      <c r="F24" s="9"/>
      <c r="H24" s="12" t="s">
        <v>37</v>
      </c>
      <c r="I24" s="10" t="s">
        <v>35</v>
      </c>
      <c r="J24" s="9"/>
      <c r="K24" s="9"/>
      <c r="L24" s="9"/>
    </row>
    <row r="25" spans="1:12" ht="17.25" hidden="1" customHeight="1">
      <c r="A25" s="9"/>
      <c r="B25" s="9"/>
      <c r="C25" s="9" t="s">
        <v>48</v>
      </c>
      <c r="D25" s="9"/>
      <c r="E25" s="9"/>
      <c r="F25" s="9"/>
      <c r="H25" s="12" t="s">
        <v>43</v>
      </c>
      <c r="I25" s="10" t="s">
        <v>38</v>
      </c>
      <c r="J25" s="9"/>
      <c r="K25" s="9"/>
      <c r="L25" s="9"/>
    </row>
    <row r="26" spans="1:12" ht="17.25" hidden="1" customHeight="1">
      <c r="A26" s="9"/>
      <c r="B26" s="9"/>
      <c r="C26" s="9" t="s">
        <v>49</v>
      </c>
      <c r="D26" s="9"/>
      <c r="E26" s="9"/>
      <c r="F26" s="9"/>
      <c r="H26" s="12"/>
      <c r="I26" s="10"/>
      <c r="J26" s="9"/>
      <c r="K26" s="9"/>
      <c r="L26" s="9"/>
    </row>
    <row r="27" spans="1:12" ht="17.25" hidden="1" customHeight="1" thickBot="1"/>
    <row r="28" spans="1:12" ht="17.25" hidden="1" customHeight="1" thickBot="1">
      <c r="A28" s="17" t="s">
        <v>24</v>
      </c>
      <c r="B28" s="17"/>
      <c r="C28" s="17" t="s">
        <v>25</v>
      </c>
      <c r="D28" s="17"/>
      <c r="E28" s="17" t="s">
        <v>26</v>
      </c>
      <c r="F28" s="17"/>
      <c r="G28" s="17" t="s">
        <v>27</v>
      </c>
      <c r="H28" s="17"/>
      <c r="I28" s="28" t="s">
        <v>36</v>
      </c>
      <c r="J28" s="28"/>
    </row>
    <row r="29" spans="1:12" ht="17.25" hidden="1" customHeight="1" thickBot="1">
      <c r="A29" s="16">
        <v>106000</v>
      </c>
      <c r="B29" s="16"/>
      <c r="C29" s="18">
        <v>98000</v>
      </c>
      <c r="D29" s="18"/>
      <c r="E29" s="18">
        <v>121000</v>
      </c>
      <c r="F29" s="18"/>
      <c r="G29" s="18">
        <v>152000</v>
      </c>
      <c r="H29" s="18"/>
      <c r="I29" s="29">
        <v>116000</v>
      </c>
      <c r="J29" s="29"/>
    </row>
    <row r="30" spans="1:12" ht="17.25" customHeight="1"/>
    <row r="31" spans="1:12" ht="16.5" customHeight="1"/>
  </sheetData>
  <sheetProtection password="C659" sheet="1" objects="1" scenarios="1" selectLockedCells="1" selectUnlockedCells="1"/>
  <customSheetViews>
    <customSheetView guid="{8174227E-8ECC-45E2-97A5-AFB7679DCCA3}" showPageBreaks="1" printArea="1" hiddenRows="1" view="pageBreakPreview" topLeftCell="A7">
      <selection activeCell="I15" sqref="I1:I1048576"/>
      <pageMargins left="0.70866141732283472" right="0.70866141732283472" top="0.74803149606299213" bottom="0.74803149606299213" header="0.31496062992125984" footer="0.31496062992125984"/>
      <pageSetup paperSize="9" scale="75" orientation="landscape" r:id="rId1"/>
    </customSheetView>
  </customSheetViews>
  <mergeCells count="47">
    <mergeCell ref="A11:D11"/>
    <mergeCell ref="I10:J10"/>
    <mergeCell ref="K10:L10"/>
    <mergeCell ref="E11:L11"/>
    <mergeCell ref="A8:D10"/>
    <mergeCell ref="E8:E9"/>
    <mergeCell ref="F8:F9"/>
    <mergeCell ref="G8:G9"/>
    <mergeCell ref="H8:H9"/>
    <mergeCell ref="I8:J9"/>
    <mergeCell ref="K8:L9"/>
    <mergeCell ref="E15:H15"/>
    <mergeCell ref="A15:D15"/>
    <mergeCell ref="I15:J15"/>
    <mergeCell ref="K15:L15"/>
    <mergeCell ref="E16:H16"/>
    <mergeCell ref="I16:L16"/>
    <mergeCell ref="A14:D14"/>
    <mergeCell ref="I14:J14"/>
    <mergeCell ref="K14:L14"/>
    <mergeCell ref="E12:H12"/>
    <mergeCell ref="I12:L12"/>
    <mergeCell ref="I13:J13"/>
    <mergeCell ref="K13:L13"/>
    <mergeCell ref="A12:D13"/>
    <mergeCell ref="A1:H4"/>
    <mergeCell ref="I1:L1"/>
    <mergeCell ref="I2:L2"/>
    <mergeCell ref="I3:L4"/>
    <mergeCell ref="A5:D6"/>
    <mergeCell ref="E5:L5"/>
    <mergeCell ref="E6:H6"/>
    <mergeCell ref="I6:L7"/>
    <mergeCell ref="E7:H7"/>
    <mergeCell ref="I17:L17"/>
    <mergeCell ref="A29:B29"/>
    <mergeCell ref="A28:B28"/>
    <mergeCell ref="C29:D29"/>
    <mergeCell ref="E29:F29"/>
    <mergeCell ref="G29:H29"/>
    <mergeCell ref="C28:D28"/>
    <mergeCell ref="E28:F28"/>
    <mergeCell ref="G28:H28"/>
    <mergeCell ref="A16:D17"/>
    <mergeCell ref="E17:H17"/>
    <mergeCell ref="I28:J28"/>
    <mergeCell ref="I29:J29"/>
  </mergeCells>
  <hyperlinks>
    <hyperlink ref="I3" r:id="rId2"/>
  </hyperlinks>
  <pageMargins left="0.11811023622047245" right="0" top="0.74803149606299213" bottom="0.74803149606299213" header="0.31496062992125984" footer="0.31496062992125984"/>
  <pageSetup paperSize="9" scale="80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Металл</vt:lpstr>
      <vt:lpstr>Металл!Область_печати</vt:lpstr>
    </vt:vector>
  </TitlesOfParts>
  <Company>CtrlSoft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2026-03-02T16:24:00Z</cp:lastPrinted>
  <dcterms:created xsi:type="dcterms:W3CDTF">2017-12-25T02:15:00Z</dcterms:created>
  <dcterms:modified xsi:type="dcterms:W3CDTF">2026-03-03T22:04:02Z</dcterms:modified>
</cp:coreProperties>
</file>